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4000" windowHeight="10320" activeTab="1"/>
  </bookViews>
  <sheets>
    <sheet name="Capa" sheetId="1" r:id="rId1"/>
    <sheet name="Área externa luminotécnico" sheetId="2" r:id="rId2"/>
  </sheets>
  <definedNames>
    <definedName name="_xlnm.Print_Area" localSheetId="1">'Área externa luminotécnico'!$A$1:$J$89</definedName>
    <definedName name="_xlnm.Print_Area" localSheetId="0">'Capa'!$A$1:$M$18</definedName>
    <definedName name="_xlnm.Print_Titles" localSheetId="1">'Área externa luminotécnico'!$1:$4</definedName>
    <definedName name="_xlnm.Print_Titles" localSheetId="0">'Capa'!$1:$5</definedName>
  </definedNames>
  <calcPr fullCalcOnLoad="1"/>
</workbook>
</file>

<file path=xl/sharedStrings.xml><?xml version="1.0" encoding="utf-8"?>
<sst xmlns="http://schemas.openxmlformats.org/spreadsheetml/2006/main" count="137" uniqueCount="89">
  <si>
    <t>ITEM</t>
  </si>
  <si>
    <t>DESCRIÇÃO</t>
  </si>
  <si>
    <t>1.</t>
  </si>
  <si>
    <t>UN</t>
  </si>
  <si>
    <t>QUANT PROJETO</t>
  </si>
  <si>
    <t>TOTAL GERAL</t>
  </si>
  <si>
    <t>1.1</t>
  </si>
  <si>
    <t>pç</t>
  </si>
  <si>
    <t>m</t>
  </si>
  <si>
    <t>CABOS DIVERSOS</t>
  </si>
  <si>
    <t>2.3</t>
  </si>
  <si>
    <t>3.1</t>
  </si>
  <si>
    <t>3.2</t>
  </si>
  <si>
    <t>3.3</t>
  </si>
  <si>
    <t>3.4</t>
  </si>
  <si>
    <t>ELETRODUTOS, CONDULETES E ACESSÓRIOS</t>
  </si>
  <si>
    <t>4.1</t>
  </si>
  <si>
    <t>4.2</t>
  </si>
  <si>
    <t>5.1</t>
  </si>
  <si>
    <t>3.</t>
  </si>
  <si>
    <t>4.</t>
  </si>
  <si>
    <t>5.</t>
  </si>
  <si>
    <t>vb</t>
  </si>
  <si>
    <t>A Empresa que esta orçando os materiais e mão de obra deverá preencher neste campo todos os itens omissos</t>
  </si>
  <si>
    <t>NOTAS:</t>
  </si>
  <si>
    <t>1 - Esta relação de materiais é meramente orientativa, devendo a instaladora conferir e responsabilizar-se por ela.</t>
  </si>
  <si>
    <t>2 - Esta relação de materiais é genérica, não contemplando as quantidades de acessórios como parafusos, conduletes, arruelas e demais miudezas.</t>
  </si>
  <si>
    <t>3 - As miudagens como parafusos, porcas, arruelas, acessórios de fixação deverão ser quantificados pela empresa fornecedora dos materiais</t>
  </si>
  <si>
    <t>e mão de obra e quantificadas no ítem "Materiais Diversos".</t>
  </si>
  <si>
    <t xml:space="preserve">4 -Não poderão considerar porcas, parafusos, arruelas, juntas de emendas, suportes para fixação, etc, como omissos, devendo incorporar o custo ao </t>
  </si>
  <si>
    <t>material principal .(eletrocalhas, leitos, perfilados, cabos, etc) ou no ítem "Materiais Diversos".</t>
  </si>
  <si>
    <t>5 - Quando houver discrepância significativa no quantitativo e/ou omissão de algum material principal, procurar antes o projetista.</t>
  </si>
  <si>
    <t xml:space="preserve">OMISSOS </t>
  </si>
  <si>
    <t>Eletroduto tipo PEAD</t>
  </si>
  <si>
    <t>Caixa de passagem com tampa em alvenaria, dimensões:</t>
  </si>
  <si>
    <t>DIVERSOS</t>
  </si>
  <si>
    <t>Haste de terra diâmetro 5/8" x 240cm de aço revestida de cobre, camada mínima 250Um (micra), com conector de aperto.</t>
  </si>
  <si>
    <t>Área externa luminotécnico</t>
  </si>
  <si>
    <t>30x30x40cm</t>
  </si>
  <si>
    <t>Caixa de passagem com tampa de ferro fundido, padrão Celesc dimensões:</t>
  </si>
  <si>
    <t>65x41x80cm</t>
  </si>
  <si>
    <t xml:space="preserve"> </t>
  </si>
  <si>
    <t>Diâmetro 1,1/2"</t>
  </si>
  <si>
    <t>Eletroduto de FeGa barra de 6m</t>
  </si>
  <si>
    <t>Cabeçote para eletroduto de FeGa, dimensões</t>
  </si>
  <si>
    <t>Fita isolante rolo com 20m</t>
  </si>
  <si>
    <t>3.5</t>
  </si>
  <si>
    <t>4.3</t>
  </si>
  <si>
    <t>4.4</t>
  </si>
  <si>
    <t>4.5</t>
  </si>
  <si>
    <t>4.6</t>
  </si>
  <si>
    <t>4.7</t>
  </si>
  <si>
    <r>
      <t xml:space="preserve">Chave magnética 2x30A, NA, </t>
    </r>
    <r>
      <rPr>
        <b/>
        <sz val="8"/>
        <rFont val="Arial"/>
        <family val="2"/>
      </rPr>
      <t>Ref.: 6906 da Tecnowatt</t>
    </r>
  </si>
  <si>
    <t>Bitola 6,0mm².</t>
  </si>
  <si>
    <t>Eletroduto tipo PVC Rígido, barra de 3m</t>
  </si>
  <si>
    <t>Diâmetro 1"</t>
  </si>
  <si>
    <t>Cabo de Cobre Nú:</t>
  </si>
  <si>
    <t>Bitola 16,0mm².</t>
  </si>
  <si>
    <t>4.8</t>
  </si>
  <si>
    <t>3.6</t>
  </si>
  <si>
    <t>PREÇO UNIT.</t>
  </si>
  <si>
    <t>FONTE</t>
  </si>
  <si>
    <t>PREÇO UNIT. C/ BDI</t>
  </si>
  <si>
    <t>SINAPI</t>
  </si>
  <si>
    <t>CÓDIGO</t>
  </si>
  <si>
    <t xml:space="preserve">BDI - </t>
  </si>
  <si>
    <t>3.7</t>
  </si>
  <si>
    <t>Curva para eletroduto de FeGa, dimensões:</t>
  </si>
  <si>
    <t>Tampa de ferro fundido, padrão Celesc</t>
  </si>
  <si>
    <t>Terminal maciço para cabo EPR:</t>
  </si>
  <si>
    <t>Bitola 6,00mm²</t>
  </si>
  <si>
    <t>Conector sapata para conexão de cabo de cobre</t>
  </si>
  <si>
    <t>Fita de autofusão</t>
  </si>
  <si>
    <t>Total:</t>
  </si>
  <si>
    <t>Fita de aço inox - Fixação de eletroduto junto ao poste - rolo com 30m</t>
  </si>
  <si>
    <t>2.6</t>
  </si>
  <si>
    <t>2.7</t>
  </si>
  <si>
    <t>2.8</t>
  </si>
  <si>
    <t>MERCADO</t>
  </si>
  <si>
    <t>Fita de sinalização de condutor elétrico - rolo com 100m</t>
  </si>
  <si>
    <r>
      <t xml:space="preserve">Poste ornamental telecônico reto, com sistema de fixação através de chumbadores, altura útil de 12,00m, </t>
    </r>
    <r>
      <rPr>
        <b/>
        <sz val="8"/>
        <rFont val="Arial"/>
        <family val="2"/>
      </rPr>
      <t>Ref.:FLPRS12F da Fortlight.</t>
    </r>
  </si>
  <si>
    <r>
      <t xml:space="preserve">Suporte quadruplo  para poste reto, para quatro pétalas, </t>
    </r>
    <r>
      <rPr>
        <b/>
        <sz val="8"/>
        <rFont val="Arial"/>
        <family val="2"/>
      </rPr>
      <t>Ref.:FLSU4 -76 da Fortlight.</t>
    </r>
  </si>
  <si>
    <t>4.9</t>
  </si>
  <si>
    <t xml:space="preserve">Chumbador de aço galvanizado Tipo "J" bitola 3/4' x 500mm Rosca de 100mm Equipado na extremidade com porca sextavada e arruela lisa e de pressão. </t>
  </si>
  <si>
    <r>
      <t xml:space="preserve">Cabo de cobre multipolar  2 vias isolado para 1000V em </t>
    </r>
    <r>
      <rPr>
        <b/>
        <sz val="8"/>
        <rFont val="Arial"/>
        <family val="2"/>
      </rPr>
      <t>HEPR-90ºC</t>
    </r>
    <r>
      <rPr>
        <sz val="8"/>
        <rFont val="Arial"/>
        <family val="2"/>
      </rPr>
      <t xml:space="preserve">, na cor Azul Claro </t>
    </r>
  </si>
  <si>
    <t>1.2</t>
  </si>
  <si>
    <t>und</t>
  </si>
  <si>
    <t>Mão de Obra de execução dos serviços conforme orçamento; 3 Rotatórias R$21510,00 + 1 Rotatória R$ 7170,00 ; Média R$ 7170,00</t>
  </si>
  <si>
    <r>
      <t xml:space="preserve">Luminária LED externa, corpo e aro em alumínio, com 01 lâmpada </t>
    </r>
    <r>
      <rPr>
        <b/>
        <sz val="8"/>
        <rFont val="Arial"/>
        <family val="2"/>
      </rPr>
      <t>LED 150W, 17.171 lm</t>
    </r>
    <r>
      <rPr>
        <sz val="8"/>
        <rFont val="Arial"/>
        <family val="2"/>
      </rPr>
      <t>, com driver multitensão (100 A 250V) integrado,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com acessório de fixação,</t>
    </r>
    <r>
      <rPr>
        <b/>
        <sz val="8"/>
        <rFont val="Arial"/>
        <family val="2"/>
      </rPr>
      <t xml:space="preserve"> Ref:FLED 150-SS06 da Fortlight</t>
    </r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</si>
</sst>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 &quot;#,##0.00"/>
    <numFmt numFmtId="183" formatCode="&quot;Ativado&quot;;&quot;Ativado&quot;;&quot;Desativado&quot;"/>
    <numFmt numFmtId="184" formatCode="&quot;R$&quot;\ #,##0.00"/>
    <numFmt numFmtId="185" formatCode="_-[$R$-416]\ * #,##0.00_-;\-[$R$-416]\ * #,##0.00_-;_-[$R$-416]\ * &quot;-&quot;??_-;_-@_-"/>
    <numFmt numFmtId="186" formatCode="0.0%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22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 quotePrefix="1">
      <alignment vertical="center"/>
    </xf>
    <xf numFmtId="0" fontId="2" fillId="0" borderId="10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horizontal="left" vertical="top" wrapText="1"/>
    </xf>
    <xf numFmtId="14" fontId="2" fillId="0" borderId="12" xfId="0" applyNumberFormat="1" applyFont="1" applyFill="1" applyBorder="1" applyAlignment="1">
      <alignment horizontal="center"/>
    </xf>
    <xf numFmtId="177" fontId="2" fillId="0" borderId="12" xfId="64" applyFont="1" applyFill="1" applyBorder="1" applyAlignment="1">
      <alignment horizontal="right"/>
    </xf>
    <xf numFmtId="0" fontId="9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177" fontId="2" fillId="0" borderId="0" xfId="64" applyFont="1" applyFill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/>
    </xf>
    <xf numFmtId="0" fontId="9" fillId="9" borderId="16" xfId="0" applyFont="1" applyFill="1" applyBorder="1" applyAlignment="1">
      <alignment vertical="center"/>
    </xf>
    <xf numFmtId="0" fontId="9" fillId="9" borderId="15" xfId="0" applyFont="1" applyFill="1" applyBorder="1" applyAlignment="1">
      <alignment vertical="center" wrapText="1"/>
    </xf>
    <xf numFmtId="4" fontId="9" fillId="9" borderId="15" xfId="0" applyNumberFormat="1" applyFont="1" applyFill="1" applyBorder="1" applyAlignment="1">
      <alignment horizontal="center" vertical="center"/>
    </xf>
    <xf numFmtId="4" fontId="9" fillId="9" borderId="15" xfId="0" applyNumberFormat="1" applyFont="1" applyFill="1" applyBorder="1" applyAlignment="1">
      <alignment horizontal="right" vertical="center"/>
    </xf>
    <xf numFmtId="177" fontId="9" fillId="9" borderId="15" xfId="64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9" fontId="9" fillId="3" borderId="30" xfId="64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5" fontId="9" fillId="3" borderId="15" xfId="0" applyNumberFormat="1" applyFont="1" applyFill="1" applyBorder="1" applyAlignment="1">
      <alignment horizontal="center" wrapText="1"/>
    </xf>
    <xf numFmtId="185" fontId="2" fillId="0" borderId="12" xfId="0" applyNumberFormat="1" applyFont="1" applyFill="1" applyBorder="1" applyAlignment="1">
      <alignment horizontal="center"/>
    </xf>
    <xf numFmtId="185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Alignment="1">
      <alignment/>
    </xf>
    <xf numFmtId="185" fontId="9" fillId="9" borderId="15" xfId="0" applyNumberFormat="1" applyFont="1" applyFill="1" applyBorder="1" applyAlignment="1">
      <alignment horizontal="right" vertical="center"/>
    </xf>
    <xf numFmtId="10" fontId="9" fillId="3" borderId="31" xfId="52" applyNumberFormat="1" applyFont="1" applyFill="1" applyBorder="1" applyAlignment="1">
      <alignment horizontal="center" vertical="center" wrapText="1"/>
    </xf>
    <xf numFmtId="176" fontId="2" fillId="3" borderId="15" xfId="47" applyFont="1" applyFill="1" applyBorder="1" applyAlignment="1">
      <alignment/>
    </xf>
    <xf numFmtId="176" fontId="2" fillId="0" borderId="12" xfId="47" applyFont="1" applyFill="1" applyBorder="1" applyAlignment="1">
      <alignment horizontal="right"/>
    </xf>
    <xf numFmtId="176" fontId="2" fillId="0" borderId="0" xfId="47" applyFont="1" applyFill="1" applyBorder="1" applyAlignment="1">
      <alignment horizontal="right"/>
    </xf>
    <xf numFmtId="176" fontId="0" fillId="0" borderId="0" xfId="47" applyFont="1" applyAlignment="1">
      <alignment/>
    </xf>
    <xf numFmtId="176" fontId="9" fillId="9" borderId="15" xfId="47" applyFont="1" applyFill="1" applyBorder="1" applyAlignment="1">
      <alignment horizontal="right" vertical="center"/>
    </xf>
    <xf numFmtId="176" fontId="2" fillId="0" borderId="32" xfId="47" applyFont="1" applyFill="1" applyBorder="1" applyAlignment="1">
      <alignment horizontal="right"/>
    </xf>
    <xf numFmtId="176" fontId="2" fillId="0" borderId="33" xfId="47" applyFont="1" applyFill="1" applyBorder="1" applyAlignment="1">
      <alignment horizontal="right"/>
    </xf>
    <xf numFmtId="176" fontId="9" fillId="9" borderId="34" xfId="47" applyFont="1" applyFill="1" applyBorder="1" applyAlignment="1">
      <alignment horizontal="right" vertical="center"/>
    </xf>
    <xf numFmtId="176" fontId="2" fillId="0" borderId="0" xfId="47" applyFont="1" applyFill="1" applyBorder="1" applyAlignment="1">
      <alignment horizontal="center" vertical="center"/>
    </xf>
    <xf numFmtId="176" fontId="9" fillId="0" borderId="33" xfId="47" applyFont="1" applyFill="1" applyBorder="1" applyAlignment="1">
      <alignment horizontal="right"/>
    </xf>
    <xf numFmtId="0" fontId="2" fillId="0" borderId="16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right"/>
    </xf>
    <xf numFmtId="185" fontId="2" fillId="0" borderId="15" xfId="0" applyNumberFormat="1" applyFont="1" applyFill="1" applyBorder="1" applyAlignment="1">
      <alignment horizontal="right"/>
    </xf>
    <xf numFmtId="177" fontId="2" fillId="0" borderId="15" xfId="64" applyFont="1" applyFill="1" applyBorder="1" applyAlignment="1">
      <alignment horizontal="right"/>
    </xf>
    <xf numFmtId="176" fontId="2" fillId="0" borderId="15" xfId="47" applyFont="1" applyFill="1" applyBorder="1" applyAlignment="1">
      <alignment horizontal="right"/>
    </xf>
    <xf numFmtId="176" fontId="2" fillId="0" borderId="34" xfId="47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76" fontId="9" fillId="3" borderId="30" xfId="47" applyFont="1" applyFill="1" applyBorder="1" applyAlignment="1">
      <alignment horizontal="center" vertical="center" wrapText="1"/>
    </xf>
    <xf numFmtId="176" fontId="9" fillId="3" borderId="31" xfId="47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49" fontId="9" fillId="3" borderId="30" xfId="0" applyNumberFormat="1" applyFont="1" applyFill="1" applyBorder="1" applyAlignment="1">
      <alignment horizontal="center" vertical="center"/>
    </xf>
    <xf numFmtId="49" fontId="9" fillId="3" borderId="31" xfId="0" applyNumberFormat="1" applyFont="1" applyFill="1" applyBorder="1" applyAlignment="1">
      <alignment horizontal="center" vertical="center"/>
    </xf>
    <xf numFmtId="49" fontId="9" fillId="3" borderId="30" xfId="0" applyNumberFormat="1" applyFont="1" applyFill="1" applyBorder="1" applyAlignment="1">
      <alignment horizontal="center" vertical="center" wrapText="1"/>
    </xf>
    <xf numFmtId="49" fontId="9" fillId="3" borderId="31" xfId="0" applyNumberFormat="1" applyFont="1" applyFill="1" applyBorder="1" applyAlignment="1">
      <alignment horizontal="center" vertical="center" wrapText="1"/>
    </xf>
    <xf numFmtId="177" fontId="9" fillId="3" borderId="30" xfId="64" applyFont="1" applyFill="1" applyBorder="1" applyAlignment="1">
      <alignment horizontal="center" vertical="center"/>
    </xf>
    <xf numFmtId="177" fontId="9" fillId="3" borderId="31" xfId="64" applyFont="1" applyFill="1" applyBorder="1" applyAlignment="1">
      <alignment horizontal="center" vertical="center"/>
    </xf>
    <xf numFmtId="39" fontId="9" fillId="3" borderId="30" xfId="64" applyNumberFormat="1" applyFont="1" applyFill="1" applyBorder="1" applyAlignment="1">
      <alignment horizontal="center" vertical="center" wrapText="1"/>
    </xf>
    <xf numFmtId="39" fontId="9" fillId="3" borderId="31" xfId="64" applyNumberFormat="1" applyFont="1" applyFill="1" applyBorder="1" applyAlignment="1">
      <alignment horizontal="center" vertical="center" wrapText="1"/>
    </xf>
    <xf numFmtId="185" fontId="9" fillId="3" borderId="30" xfId="64" applyNumberFormat="1" applyFont="1" applyFill="1" applyBorder="1" applyAlignment="1">
      <alignment horizontal="center" vertical="center" wrapText="1"/>
    </xf>
    <xf numFmtId="185" fontId="9" fillId="3" borderId="31" xfId="64" applyNumberFormat="1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590550</xdr:colOff>
      <xdr:row>12</xdr:row>
      <xdr:rowOff>371475</xdr:rowOff>
    </xdr:from>
    <xdr:to>
      <xdr:col>12</xdr:col>
      <xdr:colOff>800100</xdr:colOff>
      <xdr:row>17</xdr:row>
      <xdr:rowOff>123825</xdr:rowOff>
    </xdr:to>
    <xdr:pic>
      <xdr:nvPicPr>
        <xdr:cNvPr id="1" name="Imagem 5" descr="http://3.bp.blogspot.com/-tseHnT0aDBw/Tbhmujr-MWI/AAAAAAAAAA0/NKWS8TlN_m4/s250/BANDEI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4371975"/>
          <a:ext cx="14668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4</xdr:col>
      <xdr:colOff>342900</xdr:colOff>
      <xdr:row>4</xdr:row>
      <xdr:rowOff>19050</xdr:rowOff>
    </xdr:to>
    <xdr:pic>
      <xdr:nvPicPr>
        <xdr:cNvPr id="2" name="Picture 272"/>
        <xdr:cNvPicPr preferRelativeResize="1">
          <a:picLocks noChangeAspect="1"/>
        </xdr:cNvPicPr>
      </xdr:nvPicPr>
      <xdr:blipFill>
        <a:blip r:embed="rId2"/>
        <a:srcRect r="50848"/>
        <a:stretch>
          <a:fillRect/>
        </a:stretch>
      </xdr:blipFill>
      <xdr:spPr>
        <a:xfrm>
          <a:off x="0" y="304800"/>
          <a:ext cx="2933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zoomScalePageLayoutView="0" workbookViewId="0" topLeftCell="A1">
      <selection activeCell="C36" sqref="C36"/>
    </sheetView>
  </sheetViews>
  <sheetFormatPr defaultColWidth="9.140625" defaultRowHeight="12.75"/>
  <cols>
    <col min="1" max="6" width="9.7109375" style="0" customWidth="1"/>
    <col min="7" max="7" width="8.140625" style="0" customWidth="1"/>
    <col min="8" max="9" width="9.7109375" style="0" customWidth="1"/>
    <col min="10" max="10" width="7.140625" style="0" customWidth="1"/>
    <col min="12" max="12" width="9.7109375" style="0" customWidth="1"/>
    <col min="13" max="13" width="14.7109375" style="0" customWidth="1"/>
  </cols>
  <sheetData>
    <row r="1" spans="1:13" ht="21" customHeight="1">
      <c r="A1" s="86"/>
      <c r="B1" s="87"/>
      <c r="C1" s="44"/>
      <c r="D1" s="30"/>
      <c r="E1" s="92"/>
      <c r="F1" s="86"/>
      <c r="G1" s="86"/>
      <c r="H1" s="86"/>
      <c r="I1" s="86"/>
      <c r="J1" s="86"/>
      <c r="K1" s="87"/>
      <c r="L1" s="40"/>
      <c r="M1" s="41"/>
    </row>
    <row r="2" spans="1:13" ht="21" customHeight="1">
      <c r="A2" s="88"/>
      <c r="B2" s="89"/>
      <c r="C2" s="46"/>
      <c r="D2" s="45"/>
      <c r="E2" s="93"/>
      <c r="F2" s="88"/>
      <c r="G2" s="88"/>
      <c r="H2" s="88"/>
      <c r="I2" s="88"/>
      <c r="J2" s="88"/>
      <c r="K2" s="89"/>
      <c r="L2" s="38"/>
      <c r="M2" s="39"/>
    </row>
    <row r="3" spans="1:13" ht="21" customHeight="1">
      <c r="A3" s="88"/>
      <c r="B3" s="89"/>
      <c r="C3" s="47"/>
      <c r="D3" s="31"/>
      <c r="E3" s="93"/>
      <c r="F3" s="88"/>
      <c r="G3" s="88"/>
      <c r="H3" s="88"/>
      <c r="I3" s="88"/>
      <c r="J3" s="88"/>
      <c r="K3" s="89"/>
      <c r="L3" s="34"/>
      <c r="M3" s="32"/>
    </row>
    <row r="4" spans="1:13" ht="21" customHeight="1">
      <c r="A4" s="88"/>
      <c r="B4" s="89"/>
      <c r="C4" s="46"/>
      <c r="D4" s="45"/>
      <c r="E4" s="93"/>
      <c r="F4" s="88"/>
      <c r="G4" s="88"/>
      <c r="H4" s="88"/>
      <c r="I4" s="88"/>
      <c r="J4" s="88"/>
      <c r="K4" s="89"/>
      <c r="L4" s="36"/>
      <c r="M4" s="37"/>
    </row>
    <row r="5" spans="1:13" ht="21" customHeight="1">
      <c r="A5" s="90"/>
      <c r="B5" s="91"/>
      <c r="C5" s="42"/>
      <c r="D5" s="43"/>
      <c r="E5" s="94"/>
      <c r="F5" s="90"/>
      <c r="G5" s="90"/>
      <c r="H5" s="90"/>
      <c r="I5" s="90"/>
      <c r="J5" s="90"/>
      <c r="K5" s="91"/>
      <c r="L5" s="35"/>
      <c r="M5" s="33"/>
    </row>
    <row r="6" spans="1:13" ht="30" customHeight="1">
      <c r="A6" s="1"/>
      <c r="B6" s="1"/>
      <c r="C6" s="1"/>
      <c r="D6" s="1"/>
      <c r="E6" s="1"/>
      <c r="F6" s="1"/>
      <c r="G6" s="1"/>
      <c r="H6" s="1"/>
      <c r="I6" s="1"/>
      <c r="K6" s="1"/>
      <c r="L6" s="2"/>
      <c r="M6" s="2"/>
    </row>
    <row r="7" spans="1:13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</row>
    <row r="8" spans="1:13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2"/>
    </row>
    <row r="9" spans="1:13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2"/>
    </row>
    <row r="10" spans="1:13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</row>
    <row r="11" spans="1:13" ht="3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0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0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0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5"/>
    </row>
    <row r="16" spans="1:13" ht="30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30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</row>
  </sheetData>
  <sheetProtection/>
  <mergeCells count="2">
    <mergeCell ref="A1:B5"/>
    <mergeCell ref="E1:K5"/>
  </mergeCells>
  <printOptions/>
  <pageMargins left="1.1811023622047245" right="0.7874015748031497" top="0.3937007874015748" bottom="0.7874015748031497" header="0.5905511811023623" footer="0.5905511811023623"/>
  <pageSetup horizontalDpi="600" verticalDpi="600" orientation="landscape" paperSize="9" r:id="rId4"/>
  <drawing r:id="rId3"/>
  <legacyDrawing r:id="rId2"/>
  <oleObjects>
    <oleObject progId="Word.Document.8" shapeId="22759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SheetLayoutView="100" zoomScalePageLayoutView="0" workbookViewId="0" topLeftCell="A1">
      <selection activeCell="M79" sqref="M79"/>
    </sheetView>
  </sheetViews>
  <sheetFormatPr defaultColWidth="9.140625" defaultRowHeight="12.75"/>
  <cols>
    <col min="1" max="1" width="7.7109375" style="0" customWidth="1"/>
    <col min="2" max="2" width="8.28125" style="0" bestFit="1" customWidth="1"/>
    <col min="3" max="3" width="69.57421875" style="0" customWidth="1"/>
    <col min="4" max="4" width="6.140625" style="0" customWidth="1"/>
    <col min="5" max="5" width="9.7109375" style="0" customWidth="1"/>
    <col min="6" max="6" width="11.28125" style="63" bestFit="1" customWidth="1"/>
    <col min="7" max="7" width="9.7109375" style="0" customWidth="1"/>
    <col min="8" max="8" width="11.7109375" style="0" customWidth="1"/>
    <col min="9" max="9" width="11.7109375" style="69" customWidth="1"/>
    <col min="10" max="10" width="12.7109375" style="69" customWidth="1"/>
    <col min="12" max="12" width="13.28125" style="0" customWidth="1"/>
  </cols>
  <sheetData>
    <row r="1" spans="1:10" ht="24.75" customHeight="1">
      <c r="A1" s="21" t="s">
        <v>37</v>
      </c>
      <c r="B1" s="50"/>
      <c r="C1" s="22"/>
      <c r="D1" s="23"/>
      <c r="E1" s="23"/>
      <c r="F1" s="59"/>
      <c r="G1" s="49"/>
      <c r="H1" s="24"/>
      <c r="I1" s="66"/>
      <c r="J1" s="66"/>
    </row>
    <row r="2" spans="1:10" ht="11.25" customHeight="1">
      <c r="A2" s="99" t="s">
        <v>0</v>
      </c>
      <c r="B2" s="99" t="s">
        <v>64</v>
      </c>
      <c r="C2" s="101" t="s">
        <v>1</v>
      </c>
      <c r="D2" s="103" t="s">
        <v>3</v>
      </c>
      <c r="E2" s="105" t="s">
        <v>4</v>
      </c>
      <c r="F2" s="107" t="s">
        <v>60</v>
      </c>
      <c r="G2" s="105" t="s">
        <v>61</v>
      </c>
      <c r="H2" s="48" t="s">
        <v>65</v>
      </c>
      <c r="I2" s="95" t="s">
        <v>62</v>
      </c>
      <c r="J2" s="95" t="s">
        <v>5</v>
      </c>
    </row>
    <row r="3" spans="1:10" ht="11.25" customHeight="1">
      <c r="A3" s="100"/>
      <c r="B3" s="100"/>
      <c r="C3" s="102"/>
      <c r="D3" s="104"/>
      <c r="E3" s="106"/>
      <c r="F3" s="108"/>
      <c r="G3" s="106"/>
      <c r="H3" s="65">
        <v>0.274</v>
      </c>
      <c r="I3" s="96"/>
      <c r="J3" s="96"/>
    </row>
    <row r="4" spans="1:10" ht="11.25" customHeight="1">
      <c r="A4" s="6"/>
      <c r="B4" s="51"/>
      <c r="C4" s="9"/>
      <c r="D4" s="10"/>
      <c r="E4" s="10"/>
      <c r="F4" s="60"/>
      <c r="G4" s="10"/>
      <c r="H4" s="11"/>
      <c r="I4" s="67"/>
      <c r="J4" s="71"/>
    </row>
    <row r="5" spans="1:10" ht="12.75">
      <c r="A5" s="17" t="s">
        <v>2</v>
      </c>
      <c r="B5" s="52"/>
      <c r="C5" s="12" t="s">
        <v>9</v>
      </c>
      <c r="D5" s="13"/>
      <c r="E5" s="14"/>
      <c r="F5" s="61"/>
      <c r="G5" s="14"/>
      <c r="H5" s="15"/>
      <c r="I5" s="68"/>
      <c r="J5" s="72"/>
    </row>
    <row r="6" spans="1:10" ht="12.75">
      <c r="A6" s="17"/>
      <c r="B6" s="52"/>
      <c r="C6" s="12"/>
      <c r="D6" s="13"/>
      <c r="E6" s="14"/>
      <c r="F6" s="61"/>
      <c r="G6" s="14"/>
      <c r="H6" s="15"/>
      <c r="I6" s="68"/>
      <c r="J6" s="72"/>
    </row>
    <row r="7" spans="1:10" ht="12.75">
      <c r="A7" s="8" t="s">
        <v>6</v>
      </c>
      <c r="B7" s="53"/>
      <c r="C7" s="16" t="s">
        <v>84</v>
      </c>
      <c r="D7" s="13" t="s">
        <v>41</v>
      </c>
      <c r="E7" s="14"/>
      <c r="F7" s="61"/>
      <c r="G7" s="14"/>
      <c r="H7" s="15"/>
      <c r="I7" s="68"/>
      <c r="J7" s="72"/>
    </row>
    <row r="8" spans="1:10" ht="12.75">
      <c r="A8" s="8"/>
      <c r="B8" s="58">
        <v>39260</v>
      </c>
      <c r="C8" s="16" t="s">
        <v>53</v>
      </c>
      <c r="D8" s="13" t="s">
        <v>8</v>
      </c>
      <c r="E8" s="14">
        <v>250</v>
      </c>
      <c r="F8" s="61">
        <v>10.44</v>
      </c>
      <c r="G8" s="18" t="s">
        <v>63</v>
      </c>
      <c r="H8" s="68">
        <f>F8*$H$3</f>
        <v>2.86056</v>
      </c>
      <c r="I8" s="68">
        <f>H8+F8</f>
        <v>13.300559999999999</v>
      </c>
      <c r="J8" s="72">
        <f>I8*E8</f>
        <v>3325.14</v>
      </c>
    </row>
    <row r="9" spans="1:10" ht="12.75">
      <c r="A9" s="8"/>
      <c r="B9" s="53"/>
      <c r="C9" s="16"/>
      <c r="D9" s="13"/>
      <c r="E9" s="14"/>
      <c r="F9" s="61"/>
      <c r="G9" s="14"/>
      <c r="H9" s="15"/>
      <c r="I9" s="68"/>
      <c r="J9" s="72"/>
    </row>
    <row r="10" spans="1:10" ht="13.5" customHeight="1">
      <c r="A10" s="8" t="s">
        <v>85</v>
      </c>
      <c r="B10" s="53"/>
      <c r="C10" s="16" t="s">
        <v>56</v>
      </c>
      <c r="D10" s="13"/>
      <c r="E10" s="14"/>
      <c r="F10" s="61"/>
      <c r="G10" s="14"/>
      <c r="H10" s="15"/>
      <c r="I10" s="68"/>
      <c r="J10" s="72"/>
    </row>
    <row r="11" spans="1:10" ht="13.5" customHeight="1">
      <c r="A11" s="8"/>
      <c r="B11" s="58">
        <v>96971</v>
      </c>
      <c r="C11" s="16" t="s">
        <v>57</v>
      </c>
      <c r="D11" s="13" t="s">
        <v>8</v>
      </c>
      <c r="E11" s="14">
        <v>20</v>
      </c>
      <c r="F11" s="61">
        <v>25.02</v>
      </c>
      <c r="G11" s="18" t="s">
        <v>63</v>
      </c>
      <c r="H11" s="68">
        <f>F11*$H$3</f>
        <v>6.85548</v>
      </c>
      <c r="I11" s="68">
        <f>H11+F11</f>
        <v>31.87548</v>
      </c>
      <c r="J11" s="72">
        <f>I11*E11</f>
        <v>637.5096</v>
      </c>
    </row>
    <row r="12" spans="1:10" ht="13.5" customHeight="1">
      <c r="A12" s="8"/>
      <c r="B12" s="58"/>
      <c r="C12" s="16"/>
      <c r="D12" s="13"/>
      <c r="E12" s="14"/>
      <c r="F12" s="61"/>
      <c r="G12" s="18"/>
      <c r="H12" s="68"/>
      <c r="I12" s="68"/>
      <c r="J12" s="72"/>
    </row>
    <row r="13" spans="1:10" ht="13.5" customHeight="1">
      <c r="A13" s="12" t="s">
        <v>73</v>
      </c>
      <c r="B13" s="58"/>
      <c r="C13" s="16"/>
      <c r="D13" s="13"/>
      <c r="E13" s="14"/>
      <c r="F13" s="61"/>
      <c r="G13" s="18"/>
      <c r="H13" s="68"/>
      <c r="I13" s="68"/>
      <c r="J13" s="75">
        <f>SUM(J8:J11)</f>
        <v>3962.6495999999997</v>
      </c>
    </row>
    <row r="14" spans="1:10" ht="12.75">
      <c r="A14" s="8"/>
      <c r="B14" s="53"/>
      <c r="C14" s="16"/>
      <c r="D14" s="13"/>
      <c r="E14" s="14"/>
      <c r="F14" s="61"/>
      <c r="G14" s="14"/>
      <c r="H14" s="15"/>
      <c r="I14" s="68"/>
      <c r="J14" s="72"/>
    </row>
    <row r="15" spans="1:10" ht="12.75">
      <c r="A15" s="20"/>
      <c r="B15" s="55"/>
      <c r="C15" s="16"/>
      <c r="D15" s="18"/>
      <c r="E15" s="14"/>
      <c r="F15" s="61"/>
      <c r="G15" s="14"/>
      <c r="H15" s="15"/>
      <c r="I15" s="68"/>
      <c r="J15" s="72"/>
    </row>
    <row r="16" spans="1:12" ht="22.5">
      <c r="A16" s="20" t="s">
        <v>10</v>
      </c>
      <c r="B16" s="55"/>
      <c r="C16" s="16" t="s">
        <v>80</v>
      </c>
      <c r="D16" s="18" t="s">
        <v>7</v>
      </c>
      <c r="E16" s="14">
        <v>4</v>
      </c>
      <c r="F16" s="61">
        <v>1690.65</v>
      </c>
      <c r="G16" s="18" t="s">
        <v>78</v>
      </c>
      <c r="H16" s="68">
        <f>F16*$H$3</f>
        <v>463.2381000000001</v>
      </c>
      <c r="I16" s="68">
        <f>H16+F16</f>
        <v>2153.8881</v>
      </c>
      <c r="J16" s="72">
        <f>I16*E16</f>
        <v>8615.5524</v>
      </c>
      <c r="L16" s="61">
        <v>1831.98</v>
      </c>
    </row>
    <row r="17" spans="1:12" ht="12.75">
      <c r="A17" s="20"/>
      <c r="B17" s="55"/>
      <c r="C17" s="16"/>
      <c r="D17" s="18"/>
      <c r="E17" s="14"/>
      <c r="F17" s="61"/>
      <c r="G17" s="14"/>
      <c r="H17" s="15"/>
      <c r="I17" s="68"/>
      <c r="J17" s="72"/>
      <c r="L17" s="61"/>
    </row>
    <row r="18" spans="1:12" ht="12.75">
      <c r="A18" s="20"/>
      <c r="B18" s="55"/>
      <c r="C18" s="16"/>
      <c r="D18" s="18"/>
      <c r="E18" s="14"/>
      <c r="F18" s="61"/>
      <c r="G18" s="14"/>
      <c r="H18" s="15"/>
      <c r="I18" s="68"/>
      <c r="J18" s="72"/>
      <c r="L18" s="61"/>
    </row>
    <row r="19" spans="1:12" ht="33.75">
      <c r="A19" s="20" t="s">
        <v>75</v>
      </c>
      <c r="B19" s="55"/>
      <c r="C19" s="16" t="s">
        <v>88</v>
      </c>
      <c r="D19" s="18" t="s">
        <v>7</v>
      </c>
      <c r="E19" s="14">
        <v>16</v>
      </c>
      <c r="F19" s="61">
        <v>1117.8</v>
      </c>
      <c r="G19" s="18" t="s">
        <v>78</v>
      </c>
      <c r="H19" s="68">
        <f>F19*$H$3</f>
        <v>306.2772</v>
      </c>
      <c r="I19" s="68">
        <f>H19+F19</f>
        <v>1424.0772</v>
      </c>
      <c r="J19" s="72">
        <f>I19*E19</f>
        <v>22785.2352</v>
      </c>
      <c r="L19" s="61">
        <v>2011.2</v>
      </c>
    </row>
    <row r="20" spans="1:12" ht="12.75">
      <c r="A20" s="20"/>
      <c r="B20" s="55"/>
      <c r="C20" s="16"/>
      <c r="D20" s="18"/>
      <c r="E20" s="14"/>
      <c r="F20" s="61"/>
      <c r="G20" s="14"/>
      <c r="H20" s="15"/>
      <c r="I20" s="68"/>
      <c r="J20" s="72"/>
      <c r="L20" s="61"/>
    </row>
    <row r="21" spans="1:12" ht="12.75">
      <c r="A21" s="20" t="s">
        <v>76</v>
      </c>
      <c r="B21" s="55"/>
      <c r="C21" s="16" t="s">
        <v>81</v>
      </c>
      <c r="D21" s="18" t="s">
        <v>7</v>
      </c>
      <c r="E21" s="14">
        <v>4</v>
      </c>
      <c r="F21" s="61">
        <v>98.99</v>
      </c>
      <c r="G21" s="18" t="s">
        <v>78</v>
      </c>
      <c r="H21" s="68">
        <f>F21*$H$3</f>
        <v>27.123260000000002</v>
      </c>
      <c r="I21" s="68">
        <f>H21+F21</f>
        <v>126.11326</v>
      </c>
      <c r="J21" s="72">
        <f>I21*E21</f>
        <v>504.45304</v>
      </c>
      <c r="L21" s="61">
        <v>101.49</v>
      </c>
    </row>
    <row r="22" spans="1:12" ht="12.75">
      <c r="A22" s="20"/>
      <c r="B22" s="56"/>
      <c r="C22" s="12"/>
      <c r="D22" s="13"/>
      <c r="E22" s="14"/>
      <c r="F22" s="61"/>
      <c r="G22" s="14"/>
      <c r="H22" s="15"/>
      <c r="I22" s="68"/>
      <c r="J22" s="72"/>
      <c r="L22" s="61"/>
    </row>
    <row r="23" spans="1:12" ht="12.75">
      <c r="A23" s="20" t="s">
        <v>77</v>
      </c>
      <c r="B23" s="55"/>
      <c r="C23" s="16" t="s">
        <v>52</v>
      </c>
      <c r="D23" s="18" t="s">
        <v>7</v>
      </c>
      <c r="E23" s="14">
        <v>4</v>
      </c>
      <c r="F23" s="61">
        <v>334.65</v>
      </c>
      <c r="G23" s="18" t="s">
        <v>78</v>
      </c>
      <c r="H23" s="68">
        <f>F23*$H$3</f>
        <v>91.6941</v>
      </c>
      <c r="I23" s="68">
        <f>H23+F23</f>
        <v>426.34409999999997</v>
      </c>
      <c r="J23" s="72">
        <f>I23*E23</f>
        <v>1705.3763999999999</v>
      </c>
      <c r="L23" s="61">
        <v>334.65</v>
      </c>
    </row>
    <row r="24" spans="1:12" ht="12.75">
      <c r="A24" s="20"/>
      <c r="B24" s="55"/>
      <c r="C24" s="16"/>
      <c r="D24" s="18"/>
      <c r="E24" s="14"/>
      <c r="F24" s="61"/>
      <c r="G24" s="14"/>
      <c r="H24" s="15"/>
      <c r="I24" s="68"/>
      <c r="J24" s="72"/>
      <c r="L24" s="61"/>
    </row>
    <row r="25" spans="1:10" ht="13.5" customHeight="1">
      <c r="A25" s="12" t="s">
        <v>73</v>
      </c>
      <c r="B25" s="58"/>
      <c r="C25" s="16"/>
      <c r="D25" s="13"/>
      <c r="E25" s="14"/>
      <c r="F25" s="61"/>
      <c r="G25" s="18"/>
      <c r="H25" s="68"/>
      <c r="I25" s="68"/>
      <c r="J25" s="75">
        <f>SUM(J15:J23)</f>
        <v>33610.61704</v>
      </c>
    </row>
    <row r="26" spans="1:10" ht="12" customHeight="1">
      <c r="A26" s="20"/>
      <c r="B26" s="55"/>
      <c r="C26" s="16"/>
      <c r="D26" s="18"/>
      <c r="E26" s="19"/>
      <c r="F26" s="62"/>
      <c r="G26" s="19"/>
      <c r="H26" s="15"/>
      <c r="I26" s="68"/>
      <c r="J26" s="72"/>
    </row>
    <row r="27" spans="1:10" ht="12.75">
      <c r="A27" s="7" t="s">
        <v>19</v>
      </c>
      <c r="B27" s="54"/>
      <c r="C27" s="12" t="s">
        <v>15</v>
      </c>
      <c r="D27" s="13"/>
      <c r="E27" s="14"/>
      <c r="F27" s="61"/>
      <c r="G27" s="14"/>
      <c r="H27" s="15"/>
      <c r="I27" s="68"/>
      <c r="J27" s="72"/>
    </row>
    <row r="28" spans="1:10" ht="12.75">
      <c r="A28" s="7"/>
      <c r="B28" s="54"/>
      <c r="C28" s="12"/>
      <c r="D28" s="13"/>
      <c r="E28" s="14"/>
      <c r="F28" s="61"/>
      <c r="G28" s="14"/>
      <c r="H28" s="15"/>
      <c r="I28" s="68"/>
      <c r="J28" s="72"/>
    </row>
    <row r="29" spans="1:10" ht="12.75">
      <c r="A29" s="8" t="s">
        <v>11</v>
      </c>
      <c r="B29" s="53"/>
      <c r="C29" s="16" t="s">
        <v>33</v>
      </c>
      <c r="D29" s="13"/>
      <c r="E29" s="14"/>
      <c r="F29" s="61"/>
      <c r="G29" s="74"/>
      <c r="H29" s="15"/>
      <c r="I29" s="68"/>
      <c r="J29" s="72"/>
    </row>
    <row r="30" spans="1:10" ht="12.75">
      <c r="A30" s="8"/>
      <c r="B30" s="58">
        <v>39246</v>
      </c>
      <c r="C30" s="16" t="s">
        <v>42</v>
      </c>
      <c r="D30" s="13" t="s">
        <v>8</v>
      </c>
      <c r="E30" s="14">
        <v>280</v>
      </c>
      <c r="F30" s="61">
        <v>3.34</v>
      </c>
      <c r="G30" s="74" t="s">
        <v>63</v>
      </c>
      <c r="H30" s="68">
        <f>F30*$H$3</f>
        <v>0.9151600000000001</v>
      </c>
      <c r="I30" s="68">
        <f>H30+F30</f>
        <v>4.25516</v>
      </c>
      <c r="J30" s="72">
        <f>I30*E30</f>
        <v>1191.4448</v>
      </c>
    </row>
    <row r="31" spans="1:10" ht="12.75">
      <c r="A31" s="8"/>
      <c r="B31" s="53"/>
      <c r="C31" s="16"/>
      <c r="D31" s="13"/>
      <c r="E31" s="14"/>
      <c r="F31" s="61"/>
      <c r="G31" s="14"/>
      <c r="H31" s="15"/>
      <c r="I31" s="68"/>
      <c r="J31" s="72"/>
    </row>
    <row r="32" spans="1:10" ht="12.75">
      <c r="A32" s="8" t="s">
        <v>12</v>
      </c>
      <c r="B32" s="53"/>
      <c r="C32" s="16" t="s">
        <v>54</v>
      </c>
      <c r="D32" s="13"/>
      <c r="E32" s="14"/>
      <c r="F32" s="61"/>
      <c r="G32" s="14"/>
      <c r="H32" s="15"/>
      <c r="I32" s="68"/>
      <c r="J32" s="72"/>
    </row>
    <row r="33" spans="1:10" ht="12.75">
      <c r="A33" s="8"/>
      <c r="B33" s="58">
        <v>2685</v>
      </c>
      <c r="C33" s="16" t="s">
        <v>55</v>
      </c>
      <c r="D33" s="13" t="s">
        <v>8</v>
      </c>
      <c r="E33" s="14">
        <v>10</v>
      </c>
      <c r="F33" s="68">
        <v>3.85</v>
      </c>
      <c r="G33" s="74" t="s">
        <v>63</v>
      </c>
      <c r="H33" s="68">
        <f>F33*$H$3</f>
        <v>1.0549000000000002</v>
      </c>
      <c r="I33" s="68">
        <f>H33+F33</f>
        <v>4.9049000000000005</v>
      </c>
      <c r="J33" s="72">
        <f>I33*E33</f>
        <v>49.04900000000001</v>
      </c>
    </row>
    <row r="34" spans="1:10" ht="12.75">
      <c r="A34" s="8"/>
      <c r="B34" s="53"/>
      <c r="C34" s="16"/>
      <c r="D34" s="13"/>
      <c r="E34" s="14"/>
      <c r="F34" s="61"/>
      <c r="G34" s="14"/>
      <c r="H34" s="15"/>
      <c r="I34" s="68"/>
      <c r="J34" s="72"/>
    </row>
    <row r="35" spans="1:10" ht="12.75">
      <c r="A35" s="8" t="s">
        <v>13</v>
      </c>
      <c r="B35" s="53"/>
      <c r="C35" s="16" t="s">
        <v>43</v>
      </c>
      <c r="D35" s="13"/>
      <c r="E35" s="14"/>
      <c r="F35" s="61"/>
      <c r="G35" s="14"/>
      <c r="H35" s="15"/>
      <c r="I35" s="68"/>
      <c r="J35" s="72"/>
    </row>
    <row r="36" spans="1:10" ht="12.75">
      <c r="A36" s="8"/>
      <c r="B36" s="58">
        <v>21130</v>
      </c>
      <c r="C36" s="16" t="s">
        <v>42</v>
      </c>
      <c r="D36" s="13" t="s">
        <v>7</v>
      </c>
      <c r="E36" s="14">
        <v>4</v>
      </c>
      <c r="F36" s="61">
        <v>21.77</v>
      </c>
      <c r="G36" s="74" t="s">
        <v>63</v>
      </c>
      <c r="H36" s="68">
        <f>F36*$H$3</f>
        <v>5.964980000000001</v>
      </c>
      <c r="I36" s="68">
        <f>H36+F36</f>
        <v>27.73498</v>
      </c>
      <c r="J36" s="72">
        <f>I36*E36</f>
        <v>110.93992</v>
      </c>
    </row>
    <row r="37" spans="1:10" ht="12.75">
      <c r="A37" s="8"/>
      <c r="B37" s="53"/>
      <c r="C37" s="16"/>
      <c r="D37" s="13"/>
      <c r="E37" s="14"/>
      <c r="F37" s="61"/>
      <c r="G37" s="14"/>
      <c r="H37" s="15"/>
      <c r="I37" s="68"/>
      <c r="J37" s="72"/>
    </row>
    <row r="38" spans="1:10" ht="12.75">
      <c r="A38" s="8" t="s">
        <v>14</v>
      </c>
      <c r="B38" s="53"/>
      <c r="C38" s="16" t="s">
        <v>44</v>
      </c>
      <c r="D38" s="13"/>
      <c r="E38" s="14"/>
      <c r="F38" s="61"/>
      <c r="G38" s="14"/>
      <c r="H38" s="15"/>
      <c r="I38" s="68"/>
      <c r="J38" s="72"/>
    </row>
    <row r="39" spans="1:10" ht="12.75">
      <c r="A39" s="8"/>
      <c r="B39" s="58">
        <v>1049</v>
      </c>
      <c r="C39" s="16" t="s">
        <v>42</v>
      </c>
      <c r="D39" s="13" t="s">
        <v>7</v>
      </c>
      <c r="E39" s="19">
        <v>4</v>
      </c>
      <c r="F39" s="62">
        <v>5.63</v>
      </c>
      <c r="G39" s="74" t="s">
        <v>63</v>
      </c>
      <c r="H39" s="68">
        <f>F39*$H$3</f>
        <v>1.54262</v>
      </c>
      <c r="I39" s="68">
        <f>H39+F39</f>
        <v>7.17262</v>
      </c>
      <c r="J39" s="72">
        <f>I39*E39</f>
        <v>28.69048</v>
      </c>
    </row>
    <row r="40" spans="1:10" ht="12.75">
      <c r="A40" s="8"/>
      <c r="B40" s="58"/>
      <c r="C40" s="16"/>
      <c r="D40" s="13"/>
      <c r="E40" s="19"/>
      <c r="F40" s="62"/>
      <c r="G40" s="74"/>
      <c r="H40" s="68"/>
      <c r="I40" s="68"/>
      <c r="J40" s="72"/>
    </row>
    <row r="41" spans="1:10" ht="12.75">
      <c r="A41" s="8" t="s">
        <v>46</v>
      </c>
      <c r="B41" s="53"/>
      <c r="C41" s="16" t="s">
        <v>67</v>
      </c>
      <c r="D41" s="13"/>
      <c r="E41" s="19"/>
      <c r="F41" s="62"/>
      <c r="G41" s="74"/>
      <c r="H41" s="68"/>
      <c r="I41" s="68"/>
      <c r="J41" s="72"/>
    </row>
    <row r="42" spans="1:10" ht="12.75">
      <c r="A42" s="8"/>
      <c r="B42" s="58">
        <v>1809</v>
      </c>
      <c r="C42" s="16" t="s">
        <v>42</v>
      </c>
      <c r="D42" s="13" t="s">
        <v>7</v>
      </c>
      <c r="E42" s="19">
        <v>4</v>
      </c>
      <c r="F42" s="62">
        <v>49.08</v>
      </c>
      <c r="G42" s="74" t="s">
        <v>63</v>
      </c>
      <c r="H42" s="68">
        <f>F42*$H$3</f>
        <v>13.44792</v>
      </c>
      <c r="I42" s="68">
        <f>H42+F42</f>
        <v>62.527919999999995</v>
      </c>
      <c r="J42" s="72">
        <f>I42*E42</f>
        <v>250.11167999999998</v>
      </c>
    </row>
    <row r="43" spans="1:10" ht="12.75">
      <c r="A43" s="8"/>
      <c r="B43" s="53"/>
      <c r="C43" s="16"/>
      <c r="D43" s="13"/>
      <c r="E43" s="19"/>
      <c r="F43" s="62"/>
      <c r="G43" s="19"/>
      <c r="H43" s="15"/>
      <c r="I43" s="68"/>
      <c r="J43" s="72"/>
    </row>
    <row r="44" spans="1:10" ht="12.75">
      <c r="A44" s="8" t="s">
        <v>59</v>
      </c>
      <c r="B44" s="53"/>
      <c r="C44" s="16" t="s">
        <v>34</v>
      </c>
      <c r="D44" s="13"/>
      <c r="E44" s="14"/>
      <c r="F44" s="61"/>
      <c r="G44" s="14"/>
      <c r="H44" s="15"/>
      <c r="I44" s="68"/>
      <c r="J44" s="72"/>
    </row>
    <row r="45" spans="1:11" ht="12.75">
      <c r="A45" s="8"/>
      <c r="B45" s="58">
        <v>83446</v>
      </c>
      <c r="C45" s="16" t="s">
        <v>38</v>
      </c>
      <c r="D45" s="13" t="s">
        <v>7</v>
      </c>
      <c r="E45" s="14">
        <v>4</v>
      </c>
      <c r="F45" s="61">
        <v>160.2</v>
      </c>
      <c r="G45" s="74" t="s">
        <v>63</v>
      </c>
      <c r="H45" s="68">
        <f>F45*$H$3</f>
        <v>43.894800000000004</v>
      </c>
      <c r="I45" s="68">
        <f>H45+F45</f>
        <v>204.0948</v>
      </c>
      <c r="J45" s="72">
        <f>I45*E45</f>
        <v>816.3792</v>
      </c>
      <c r="K45" s="85">
        <v>43364</v>
      </c>
    </row>
    <row r="46" spans="1:10" ht="12.75">
      <c r="A46" s="8"/>
      <c r="B46" s="53"/>
      <c r="C46" s="16"/>
      <c r="D46" s="13"/>
      <c r="E46" s="14"/>
      <c r="F46" s="61"/>
      <c r="G46" s="14"/>
      <c r="H46" s="15"/>
      <c r="I46" s="68"/>
      <c r="J46" s="72"/>
    </row>
    <row r="47" spans="1:10" ht="12.75">
      <c r="A47" s="8" t="s">
        <v>66</v>
      </c>
      <c r="B47" s="58"/>
      <c r="C47" s="16" t="s">
        <v>39</v>
      </c>
      <c r="D47" s="13"/>
      <c r="E47" s="14"/>
      <c r="F47" s="61"/>
      <c r="G47" s="14"/>
      <c r="H47" s="15"/>
      <c r="I47" s="68"/>
      <c r="J47" s="72"/>
    </row>
    <row r="48" spans="1:10" ht="12.75">
      <c r="A48" s="8"/>
      <c r="B48" s="58">
        <v>83449</v>
      </c>
      <c r="C48" s="16" t="s">
        <v>40</v>
      </c>
      <c r="D48" s="13" t="s">
        <v>7</v>
      </c>
      <c r="E48" s="14">
        <v>4</v>
      </c>
      <c r="F48" s="61">
        <v>299.44</v>
      </c>
      <c r="G48" s="74" t="s">
        <v>63</v>
      </c>
      <c r="H48" s="68">
        <f>F48*$H$3</f>
        <v>82.04656</v>
      </c>
      <c r="I48" s="68">
        <f>H48+F48</f>
        <v>381.48656</v>
      </c>
      <c r="J48" s="72">
        <f>I48*E48</f>
        <v>1525.94624</v>
      </c>
    </row>
    <row r="49" spans="1:12" ht="12.75">
      <c r="A49" s="8"/>
      <c r="B49" s="58">
        <v>43624</v>
      </c>
      <c r="C49" s="16" t="s">
        <v>68</v>
      </c>
      <c r="D49" s="13" t="s">
        <v>7</v>
      </c>
      <c r="E49" s="14">
        <v>4</v>
      </c>
      <c r="F49" s="61">
        <v>312.56</v>
      </c>
      <c r="G49" s="14" t="s">
        <v>78</v>
      </c>
      <c r="H49" s="68">
        <f>F49*$H$3</f>
        <v>85.64144</v>
      </c>
      <c r="I49" s="68">
        <f>H49+F49</f>
        <v>398.20144</v>
      </c>
      <c r="J49" s="72">
        <f>I49*E49</f>
        <v>1592.80576</v>
      </c>
      <c r="L49" s="61">
        <v>264.5</v>
      </c>
    </row>
    <row r="50" spans="1:10" ht="12.75">
      <c r="A50" s="53"/>
      <c r="B50" s="58"/>
      <c r="C50" s="16"/>
      <c r="D50" s="13"/>
      <c r="E50" s="14"/>
      <c r="F50" s="61"/>
      <c r="G50" s="74"/>
      <c r="H50" s="68"/>
      <c r="I50" s="68"/>
      <c r="J50" s="72"/>
    </row>
    <row r="51" spans="1:10" ht="13.5" customHeight="1">
      <c r="A51" s="12" t="s">
        <v>73</v>
      </c>
      <c r="B51" s="58"/>
      <c r="C51" s="16"/>
      <c r="D51" s="13"/>
      <c r="E51" s="14"/>
      <c r="F51" s="61"/>
      <c r="G51" s="18"/>
      <c r="H51" s="68"/>
      <c r="I51" s="68"/>
      <c r="J51" s="75">
        <f>SUM(J30:J49)</f>
        <v>5565.36708</v>
      </c>
    </row>
    <row r="52" spans="1:10" ht="12.75">
      <c r="A52" s="8"/>
      <c r="B52" s="53"/>
      <c r="C52" s="16"/>
      <c r="D52" s="13"/>
      <c r="E52" s="14"/>
      <c r="F52" s="61"/>
      <c r="G52" s="14"/>
      <c r="H52" s="15"/>
      <c r="I52" s="68"/>
      <c r="J52" s="72"/>
    </row>
    <row r="53" spans="1:10" ht="12.75">
      <c r="A53" s="7" t="s">
        <v>20</v>
      </c>
      <c r="B53" s="54"/>
      <c r="C53" s="12" t="s">
        <v>35</v>
      </c>
      <c r="D53" s="13"/>
      <c r="E53" s="14"/>
      <c r="F53" s="61"/>
      <c r="G53" s="14"/>
      <c r="H53" s="15"/>
      <c r="I53" s="68"/>
      <c r="J53" s="72"/>
    </row>
    <row r="54" spans="1:10" ht="12.75">
      <c r="A54" s="8"/>
      <c r="B54" s="53"/>
      <c r="C54" s="16"/>
      <c r="D54" s="13"/>
      <c r="E54" s="14"/>
      <c r="F54" s="61"/>
      <c r="G54" s="14"/>
      <c r="H54" s="15"/>
      <c r="I54" s="68"/>
      <c r="J54" s="72"/>
    </row>
    <row r="55" spans="1:10" ht="12.75">
      <c r="A55" s="8" t="s">
        <v>16</v>
      </c>
      <c r="B55" s="53"/>
      <c r="C55" s="16" t="s">
        <v>69</v>
      </c>
      <c r="D55" s="13"/>
      <c r="E55" s="14"/>
      <c r="F55" s="61"/>
      <c r="G55" s="14"/>
      <c r="H55" s="15"/>
      <c r="I55" s="68"/>
      <c r="J55" s="72"/>
    </row>
    <row r="56" spans="1:10" ht="12.75">
      <c r="A56" s="8"/>
      <c r="B56" s="58">
        <v>1573</v>
      </c>
      <c r="C56" s="16" t="s">
        <v>70</v>
      </c>
      <c r="D56" s="13" t="s">
        <v>7</v>
      </c>
      <c r="E56" s="14">
        <v>16</v>
      </c>
      <c r="F56" s="61">
        <v>0.79</v>
      </c>
      <c r="G56" s="74" t="s">
        <v>63</v>
      </c>
      <c r="H56" s="68">
        <f>F56*$H$3</f>
        <v>0.21646</v>
      </c>
      <c r="I56" s="68">
        <f>H56+F56</f>
        <v>1.0064600000000001</v>
      </c>
      <c r="J56" s="72">
        <f>I56*E56</f>
        <v>16.103360000000002</v>
      </c>
    </row>
    <row r="57" spans="1:10" ht="12.75">
      <c r="A57" s="8"/>
      <c r="B57" s="53"/>
      <c r="C57" s="16"/>
      <c r="D57" s="13"/>
      <c r="E57" s="14"/>
      <c r="F57" s="61"/>
      <c r="G57" s="14"/>
      <c r="H57" s="15"/>
      <c r="I57" s="68"/>
      <c r="J57" s="72"/>
    </row>
    <row r="58" spans="1:10" ht="12.75">
      <c r="A58" s="8" t="s">
        <v>17</v>
      </c>
      <c r="B58" s="58">
        <v>11821</v>
      </c>
      <c r="C58" s="16" t="s">
        <v>71</v>
      </c>
      <c r="D58" s="13" t="s">
        <v>7</v>
      </c>
      <c r="E58" s="14">
        <v>12</v>
      </c>
      <c r="F58" s="61">
        <v>5.14</v>
      </c>
      <c r="G58" s="74" t="s">
        <v>63</v>
      </c>
      <c r="H58" s="68">
        <f>F58*$H$3</f>
        <v>1.40836</v>
      </c>
      <c r="I58" s="68">
        <f>H58+F58</f>
        <v>6.54836</v>
      </c>
      <c r="J58" s="72">
        <f>I58*E58</f>
        <v>78.58032</v>
      </c>
    </row>
    <row r="59" spans="1:10" ht="12.75">
      <c r="A59" s="8"/>
      <c r="B59" s="58"/>
      <c r="C59" s="16"/>
      <c r="D59" s="13"/>
      <c r="E59" s="14"/>
      <c r="F59" s="61"/>
      <c r="G59" s="14"/>
      <c r="H59" s="15"/>
      <c r="I59" s="68"/>
      <c r="J59" s="72"/>
    </row>
    <row r="60" spans="1:10" ht="12.75">
      <c r="A60" s="8" t="s">
        <v>47</v>
      </c>
      <c r="B60" s="58">
        <v>20111</v>
      </c>
      <c r="C60" s="16" t="s">
        <v>45</v>
      </c>
      <c r="D60" s="13" t="s">
        <v>7</v>
      </c>
      <c r="E60" s="19">
        <v>3</v>
      </c>
      <c r="F60" s="62">
        <v>12.25</v>
      </c>
      <c r="G60" s="74" t="s">
        <v>63</v>
      </c>
      <c r="H60" s="68">
        <f>F60*$H$3</f>
        <v>3.3565000000000005</v>
      </c>
      <c r="I60" s="68">
        <f>H60+F60</f>
        <v>15.6065</v>
      </c>
      <c r="J60" s="72">
        <f>I60*E60</f>
        <v>46.819500000000005</v>
      </c>
    </row>
    <row r="61" spans="1:10" ht="12.75">
      <c r="A61" s="8"/>
      <c r="B61" s="58"/>
      <c r="C61" s="16"/>
      <c r="D61" s="13"/>
      <c r="E61" s="19"/>
      <c r="F61" s="62"/>
      <c r="G61" s="19"/>
      <c r="H61" s="15"/>
      <c r="I61" s="68"/>
      <c r="J61" s="72"/>
    </row>
    <row r="62" spans="1:10" ht="12.75">
      <c r="A62" s="8" t="s">
        <v>48</v>
      </c>
      <c r="B62" s="58">
        <v>404</v>
      </c>
      <c r="C62" s="16" t="s">
        <v>72</v>
      </c>
      <c r="D62" s="13" t="s">
        <v>8</v>
      </c>
      <c r="E62" s="19">
        <v>40</v>
      </c>
      <c r="F62" s="62">
        <v>1.67</v>
      </c>
      <c r="G62" s="74" t="s">
        <v>63</v>
      </c>
      <c r="H62" s="68">
        <f>F62*$H$3</f>
        <v>0.45758000000000004</v>
      </c>
      <c r="I62" s="68">
        <f>H62+F62</f>
        <v>2.12758</v>
      </c>
      <c r="J62" s="72">
        <f>I62*E62</f>
        <v>85.1032</v>
      </c>
    </row>
    <row r="63" spans="1:10" ht="12.75">
      <c r="A63" s="8"/>
      <c r="B63" s="58"/>
      <c r="C63" s="16"/>
      <c r="D63" s="13"/>
      <c r="E63" s="14"/>
      <c r="F63" s="61"/>
      <c r="G63" s="14"/>
      <c r="H63" s="15"/>
      <c r="I63" s="68"/>
      <c r="J63" s="72"/>
    </row>
    <row r="64" spans="1:11" ht="22.5">
      <c r="A64" s="8" t="s">
        <v>49</v>
      </c>
      <c r="B64" s="58">
        <v>3380</v>
      </c>
      <c r="C64" s="16" t="s">
        <v>36</v>
      </c>
      <c r="D64" s="13" t="s">
        <v>7</v>
      </c>
      <c r="E64" s="14">
        <v>8</v>
      </c>
      <c r="F64" s="61">
        <v>38.54</v>
      </c>
      <c r="G64" s="74" t="s">
        <v>63</v>
      </c>
      <c r="H64" s="68">
        <f>F64*$H$3</f>
        <v>10.55996</v>
      </c>
      <c r="I64" s="68">
        <f>H64+F64</f>
        <v>49.099959999999996</v>
      </c>
      <c r="J64" s="72">
        <f>I64*E64</f>
        <v>392.79967999999997</v>
      </c>
      <c r="K64" s="85">
        <v>3383</v>
      </c>
    </row>
    <row r="65" spans="1:10" ht="12.75">
      <c r="A65" s="8"/>
      <c r="B65" s="53"/>
      <c r="C65" s="16"/>
      <c r="D65" s="13"/>
      <c r="E65" s="14"/>
      <c r="F65" s="61"/>
      <c r="G65" s="14"/>
      <c r="H65" s="15"/>
      <c r="I65" s="68"/>
      <c r="J65" s="72"/>
    </row>
    <row r="66" spans="1:12" ht="12.75">
      <c r="A66" s="8" t="s">
        <v>50</v>
      </c>
      <c r="B66" s="53"/>
      <c r="C66" s="16" t="s">
        <v>79</v>
      </c>
      <c r="D66" s="13" t="s">
        <v>7</v>
      </c>
      <c r="E66" s="14">
        <v>2</v>
      </c>
      <c r="F66" s="61">
        <v>42.07</v>
      </c>
      <c r="G66" s="74" t="s">
        <v>78</v>
      </c>
      <c r="H66" s="68">
        <f>F66*$H$3</f>
        <v>11.527180000000001</v>
      </c>
      <c r="I66" s="68">
        <f>H66+F66</f>
        <v>53.59718</v>
      </c>
      <c r="J66" s="72">
        <f>I66*E66</f>
        <v>107.19436</v>
      </c>
      <c r="L66" s="61">
        <v>45</v>
      </c>
    </row>
    <row r="67" spans="1:10" ht="12.75">
      <c r="A67" s="8"/>
      <c r="B67" s="53"/>
      <c r="C67" s="16"/>
      <c r="D67" s="13"/>
      <c r="E67" s="14"/>
      <c r="F67" s="61"/>
      <c r="G67" s="14"/>
      <c r="H67" s="15"/>
      <c r="I67" s="68"/>
      <c r="J67" s="72"/>
    </row>
    <row r="68" spans="1:10" ht="12.75">
      <c r="A68" s="8" t="s">
        <v>51</v>
      </c>
      <c r="B68" s="58">
        <v>406</v>
      </c>
      <c r="C68" s="16" t="s">
        <v>74</v>
      </c>
      <c r="D68" s="13" t="s">
        <v>7</v>
      </c>
      <c r="E68" s="14">
        <v>4</v>
      </c>
      <c r="F68" s="61">
        <v>66.35</v>
      </c>
      <c r="G68" s="74" t="s">
        <v>63</v>
      </c>
      <c r="H68" s="68">
        <f>F68*$H$3</f>
        <v>18.1799</v>
      </c>
      <c r="I68" s="68">
        <f>H68+F68</f>
        <v>84.5299</v>
      </c>
      <c r="J68" s="72">
        <f>I68*E68</f>
        <v>338.1196</v>
      </c>
    </row>
    <row r="69" spans="1:10" ht="12.75">
      <c r="A69" s="8"/>
      <c r="B69" s="53"/>
      <c r="C69" s="16"/>
      <c r="D69" s="13"/>
      <c r="E69" s="14"/>
      <c r="F69" s="61"/>
      <c r="G69" s="14"/>
      <c r="H69" s="15"/>
      <c r="I69" s="68"/>
      <c r="J69" s="72"/>
    </row>
    <row r="70" spans="1:12" ht="22.5">
      <c r="A70" s="8" t="s">
        <v>58</v>
      </c>
      <c r="B70" s="53"/>
      <c r="C70" s="16" t="s">
        <v>83</v>
      </c>
      <c r="D70" s="13" t="s">
        <v>7</v>
      </c>
      <c r="E70" s="14">
        <v>16</v>
      </c>
      <c r="F70" s="61">
        <v>47</v>
      </c>
      <c r="G70" s="14" t="s">
        <v>78</v>
      </c>
      <c r="H70" s="68">
        <f>F70*$H$3</f>
        <v>12.878</v>
      </c>
      <c r="I70" s="68">
        <f>H70+F70</f>
        <v>59.878</v>
      </c>
      <c r="J70" s="72">
        <f>I70*E70</f>
        <v>958.048</v>
      </c>
      <c r="L70" s="61">
        <v>35</v>
      </c>
    </row>
    <row r="71" spans="1:10" ht="12.75">
      <c r="A71" s="8"/>
      <c r="B71" s="53"/>
      <c r="C71" s="16"/>
      <c r="D71" s="13"/>
      <c r="E71" s="14"/>
      <c r="F71" s="61"/>
      <c r="G71" s="14"/>
      <c r="H71" s="68"/>
      <c r="I71" s="68"/>
      <c r="J71" s="72"/>
    </row>
    <row r="72" spans="1:10" ht="22.5">
      <c r="A72" s="8" t="s">
        <v>82</v>
      </c>
      <c r="B72" s="53"/>
      <c r="C72" s="16" t="s">
        <v>87</v>
      </c>
      <c r="D72" s="13" t="s">
        <v>86</v>
      </c>
      <c r="E72" s="14">
        <v>4</v>
      </c>
      <c r="F72" s="61">
        <v>7170</v>
      </c>
      <c r="G72" s="14" t="s">
        <v>78</v>
      </c>
      <c r="H72" s="68">
        <f>F72*$H$3</f>
        <v>1964.5800000000002</v>
      </c>
      <c r="I72" s="68">
        <f>H72+F72</f>
        <v>9134.58</v>
      </c>
      <c r="J72" s="72">
        <f>I72*E72</f>
        <v>36538.32</v>
      </c>
    </row>
    <row r="73" spans="1:7" ht="12.75">
      <c r="A73" s="8"/>
      <c r="B73" s="53"/>
      <c r="C73" s="16"/>
      <c r="D73" s="13"/>
      <c r="E73" s="14"/>
      <c r="F73" s="61"/>
      <c r="G73" s="14"/>
    </row>
    <row r="74" spans="1:10" ht="13.5" customHeight="1">
      <c r="A74" s="12" t="s">
        <v>73</v>
      </c>
      <c r="B74" s="58"/>
      <c r="C74" s="16"/>
      <c r="D74" s="13"/>
      <c r="E74" s="14"/>
      <c r="F74" s="61"/>
      <c r="G74" s="18"/>
      <c r="H74" s="68"/>
      <c r="I74" s="68"/>
      <c r="J74" s="75">
        <f>SUM(J56:J72)</f>
        <v>38561.08802</v>
      </c>
    </row>
    <row r="75" spans="1:7" ht="12.75">
      <c r="A75" s="8"/>
      <c r="B75" s="53"/>
      <c r="C75" s="16"/>
      <c r="D75" s="13"/>
      <c r="E75" s="14"/>
      <c r="F75" s="61"/>
      <c r="G75" s="14"/>
    </row>
    <row r="76" spans="1:10" ht="12.75" hidden="1">
      <c r="A76" s="7" t="s">
        <v>21</v>
      </c>
      <c r="B76" s="54"/>
      <c r="C76" s="12" t="s">
        <v>32</v>
      </c>
      <c r="D76" s="13"/>
      <c r="E76" s="14"/>
      <c r="F76" s="61"/>
      <c r="G76" s="14"/>
      <c r="H76" s="15"/>
      <c r="I76" s="68"/>
      <c r="J76" s="72"/>
    </row>
    <row r="77" spans="1:10" ht="12.75" hidden="1">
      <c r="A77" s="7"/>
      <c r="B77" s="54"/>
      <c r="C77" s="12"/>
      <c r="D77" s="13"/>
      <c r="E77" s="14"/>
      <c r="F77" s="61"/>
      <c r="G77" s="14"/>
      <c r="H77" s="15"/>
      <c r="I77" s="68"/>
      <c r="J77" s="72"/>
    </row>
    <row r="78" spans="1:10" ht="22.5" hidden="1">
      <c r="A78" s="8" t="s">
        <v>18</v>
      </c>
      <c r="B78" s="53"/>
      <c r="C78" s="16" t="s">
        <v>23</v>
      </c>
      <c r="D78" s="13" t="s">
        <v>22</v>
      </c>
      <c r="E78" s="14"/>
      <c r="F78" s="61"/>
      <c r="G78" s="14"/>
      <c r="H78" s="15"/>
      <c r="I78" s="68"/>
      <c r="J78" s="72"/>
    </row>
    <row r="79" spans="1:10" ht="12.75">
      <c r="A79" s="76"/>
      <c r="B79" s="77"/>
      <c r="C79" s="78"/>
      <c r="D79" s="79"/>
      <c r="E79" s="80"/>
      <c r="F79" s="81"/>
      <c r="G79" s="80"/>
      <c r="H79" s="82"/>
      <c r="I79" s="83"/>
      <c r="J79" s="84"/>
    </row>
    <row r="80" spans="1:10" ht="12.75">
      <c r="A80" s="25" t="s">
        <v>5</v>
      </c>
      <c r="B80" s="57"/>
      <c r="C80" s="26"/>
      <c r="D80" s="27"/>
      <c r="E80" s="28"/>
      <c r="F80" s="64"/>
      <c r="G80" s="28"/>
      <c r="H80" s="29"/>
      <c r="I80" s="70"/>
      <c r="J80" s="73">
        <f>J74+J51+J25+J13</f>
        <v>81699.72174000001</v>
      </c>
    </row>
    <row r="81" spans="1:10" ht="12.75">
      <c r="A81" s="7"/>
      <c r="B81" s="54"/>
      <c r="C81" s="16"/>
      <c r="D81" s="13"/>
      <c r="E81" s="14"/>
      <c r="F81" s="61"/>
      <c r="G81" s="14"/>
      <c r="H81" s="15"/>
      <c r="I81" s="68"/>
      <c r="J81" s="72"/>
    </row>
    <row r="82" spans="1:10" ht="12.75">
      <c r="A82" s="7" t="s">
        <v>24</v>
      </c>
      <c r="B82" s="54"/>
      <c r="C82" s="16"/>
      <c r="D82" s="13"/>
      <c r="E82" s="14"/>
      <c r="F82" s="61"/>
      <c r="G82" s="14"/>
      <c r="H82" s="15"/>
      <c r="I82" s="68"/>
      <c r="J82" s="72"/>
    </row>
    <row r="83" spans="1:10" ht="12.75">
      <c r="A83" s="7"/>
      <c r="B83" s="54"/>
      <c r="C83" s="97" t="s">
        <v>25</v>
      </c>
      <c r="D83" s="97"/>
      <c r="E83" s="97"/>
      <c r="F83" s="97"/>
      <c r="G83" s="97"/>
      <c r="H83" s="97"/>
      <c r="I83" s="97"/>
      <c r="J83" s="98"/>
    </row>
    <row r="84" spans="1:10" ht="12.75">
      <c r="A84" s="7"/>
      <c r="B84" s="54"/>
      <c r="C84" s="97" t="s">
        <v>26</v>
      </c>
      <c r="D84" s="97"/>
      <c r="E84" s="97"/>
      <c r="F84" s="97"/>
      <c r="G84" s="97"/>
      <c r="H84" s="97"/>
      <c r="I84" s="97"/>
      <c r="J84" s="98"/>
    </row>
    <row r="85" spans="1:10" ht="12.75">
      <c r="A85" s="7"/>
      <c r="B85" s="54"/>
      <c r="C85" s="97" t="s">
        <v>27</v>
      </c>
      <c r="D85" s="97"/>
      <c r="E85" s="97"/>
      <c r="F85" s="97"/>
      <c r="G85" s="97"/>
      <c r="H85" s="97"/>
      <c r="I85" s="97"/>
      <c r="J85" s="98"/>
    </row>
    <row r="86" spans="1:10" ht="12.75">
      <c r="A86" s="7"/>
      <c r="B86" s="54"/>
      <c r="C86" s="97" t="s">
        <v>28</v>
      </c>
      <c r="D86" s="97"/>
      <c r="E86" s="97"/>
      <c r="F86" s="97"/>
      <c r="G86" s="97"/>
      <c r="H86" s="97"/>
      <c r="I86" s="97"/>
      <c r="J86" s="98"/>
    </row>
    <row r="87" spans="1:10" ht="12.75">
      <c r="A87" s="7"/>
      <c r="B87" s="54"/>
      <c r="C87" s="97" t="s">
        <v>29</v>
      </c>
      <c r="D87" s="97"/>
      <c r="E87" s="97"/>
      <c r="F87" s="97"/>
      <c r="G87" s="97"/>
      <c r="H87" s="97"/>
      <c r="I87" s="97"/>
      <c r="J87" s="98"/>
    </row>
    <row r="88" spans="1:10" ht="12.75">
      <c r="A88" s="7"/>
      <c r="B88" s="54"/>
      <c r="C88" s="97" t="s">
        <v>30</v>
      </c>
      <c r="D88" s="97"/>
      <c r="E88" s="97"/>
      <c r="F88" s="97"/>
      <c r="G88" s="97"/>
      <c r="H88" s="97"/>
      <c r="I88" s="97"/>
      <c r="J88" s="98"/>
    </row>
    <row r="89" spans="1:10" ht="12.75">
      <c r="A89" s="7"/>
      <c r="B89" s="54"/>
      <c r="C89" s="97" t="s">
        <v>31</v>
      </c>
      <c r="D89" s="97"/>
      <c r="E89" s="97"/>
      <c r="F89" s="97"/>
      <c r="G89" s="97"/>
      <c r="H89" s="97"/>
      <c r="I89" s="97"/>
      <c r="J89" s="98"/>
    </row>
  </sheetData>
  <sheetProtection/>
  <mergeCells count="16">
    <mergeCell ref="A2:A3"/>
    <mergeCell ref="C2:C3"/>
    <mergeCell ref="D2:D3"/>
    <mergeCell ref="E2:E3"/>
    <mergeCell ref="I2:I3"/>
    <mergeCell ref="B2:B3"/>
    <mergeCell ref="F2:F3"/>
    <mergeCell ref="G2:G3"/>
    <mergeCell ref="J2:J3"/>
    <mergeCell ref="C89:J89"/>
    <mergeCell ref="C83:J83"/>
    <mergeCell ref="C84:J84"/>
    <mergeCell ref="C85:J85"/>
    <mergeCell ref="C86:J86"/>
    <mergeCell ref="C87:J87"/>
    <mergeCell ref="C88:J88"/>
  </mergeCells>
  <printOptions gridLines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7" r:id="rId1"/>
  <headerFooter alignWithMargins="0">
    <oddFooter>&amp;L&amp;F&amp;C&amp;A&amp;R&amp;P/&amp;N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Herwig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Rodrigo Becker</cp:lastModifiedBy>
  <cp:lastPrinted>2019-04-29T12:57:01Z</cp:lastPrinted>
  <dcterms:created xsi:type="dcterms:W3CDTF">2003-03-31T11:08:31Z</dcterms:created>
  <dcterms:modified xsi:type="dcterms:W3CDTF">2019-04-29T12:57:10Z</dcterms:modified>
  <cp:category/>
  <cp:version/>
  <cp:contentType/>
  <cp:contentStatus/>
</cp:coreProperties>
</file>