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7" yWindow="32767" windowWidth="28800" windowHeight="12300" tabRatio="904" activeTab="0"/>
  </bookViews>
  <sheets>
    <sheet name="ORÇAMENTO" sheetId="1" r:id="rId1"/>
    <sheet name="QUANTITATIVO" sheetId="2" r:id="rId2"/>
    <sheet name="COMPOSIÇÕES" sheetId="3" r:id="rId3"/>
    <sheet name="CRONOGRAMA" sheetId="4" r:id="rId4"/>
    <sheet name="MEDIANA" sheetId="5" r:id="rId5"/>
    <sheet name="BDI" sheetId="6" r:id="rId6"/>
  </sheets>
  <definedNames>
    <definedName name="_xlfn.IFERROR" hidden="1">#NAME?</definedName>
    <definedName name="_xlnm.Print_Area" localSheetId="5">'BDI'!$A$1:$F$32</definedName>
    <definedName name="_xlnm.Print_Area" localSheetId="2">'COMPOSIÇÕES'!$A$1:$G$325</definedName>
    <definedName name="_xlnm.Print_Area" localSheetId="3">'CRONOGRAMA'!$A$1:$L$103</definedName>
    <definedName name="_xlnm.Print_Area" localSheetId="4">'MEDIANA'!$A$1:$K$140</definedName>
    <definedName name="_xlnm.Print_Area" localSheetId="0">'ORÇAMENTO'!$A$1:$I$382</definedName>
    <definedName name="_xlnm.Print_Area" localSheetId="1">'QUANTITATIVO'!$A$1:$M$687</definedName>
    <definedName name="_xlnm.Print_Titles" localSheetId="5">'BDI'!$1:$8</definedName>
    <definedName name="_xlnm.Print_Titles" localSheetId="2">'COMPOSIÇÕES'!$1:$7</definedName>
    <definedName name="_xlnm.Print_Titles" localSheetId="3">'CRONOGRAMA'!$1:$7</definedName>
    <definedName name="_xlnm.Print_Titles" localSheetId="4">'MEDIANA'!$1:$9</definedName>
    <definedName name="_xlnm.Print_Titles" localSheetId="0">'ORÇAMENTO'!$1:$9</definedName>
    <definedName name="_xlnm.Print_Titles" localSheetId="1">'QUANTITATIVO'!$1:$9</definedName>
  </definedNames>
  <calcPr fullCalcOnLoad="1"/>
</workbook>
</file>

<file path=xl/comments1.xml><?xml version="1.0" encoding="utf-8"?>
<comments xmlns="http://schemas.openxmlformats.org/spreadsheetml/2006/main">
  <authors>
    <author>Usuario</author>
  </authors>
  <commentList>
    <comment ref="A10" authorId="0">
      <text>
        <r>
          <rPr>
            <b/>
            <sz val="9"/>
            <rFont val="Segoe UI"/>
            <family val="2"/>
          </rPr>
          <t>Inserir o número do Item desejado da Aba QUANTITATIVO</t>
        </r>
        <r>
          <rPr>
            <sz val="9"/>
            <rFont val="Segoe UI"/>
            <family val="2"/>
          </rPr>
          <t xml:space="preserve">
</t>
        </r>
      </text>
    </comment>
    <comment ref="A11" authorId="0">
      <text>
        <r>
          <rPr>
            <b/>
            <sz val="9"/>
            <rFont val="Segoe UI"/>
            <family val="2"/>
          </rPr>
          <t>Inserir o número do Subitem desejado da Aba QUANTITATIVO</t>
        </r>
      </text>
    </comment>
    <comment ref="A12" authorId="0">
      <text>
        <r>
          <rPr>
            <b/>
            <sz val="9"/>
            <rFont val="Segoe UI"/>
            <family val="2"/>
          </rPr>
          <t>Inserir o número desejado da Aba QUANTITATIVO</t>
        </r>
      </text>
    </comment>
    <comment ref="A13" authorId="0">
      <text>
        <r>
          <rPr>
            <b/>
            <sz val="9"/>
            <rFont val="Segoe UI"/>
            <family val="2"/>
          </rPr>
          <t>Inserir o número desejado da Aba QUANTITATIVO</t>
        </r>
      </text>
    </comment>
    <comment ref="A14" authorId="0">
      <text>
        <r>
          <rPr>
            <b/>
            <sz val="9"/>
            <rFont val="Segoe UI"/>
            <family val="2"/>
          </rPr>
          <t>Inserir o número desejado da Aba QUANTITATIVO</t>
        </r>
      </text>
    </comment>
    <comment ref="A15" authorId="0">
      <text>
        <r>
          <rPr>
            <b/>
            <sz val="9"/>
            <rFont val="Segoe UI"/>
            <family val="2"/>
          </rPr>
          <t>Inserir o número desejado da Aba QUANTITATIVO</t>
        </r>
      </text>
    </comment>
    <comment ref="A16" authorId="0">
      <text>
        <r>
          <rPr>
            <b/>
            <sz val="9"/>
            <rFont val="Segoe UI"/>
            <family val="2"/>
          </rPr>
          <t>Inserir o número desejado da Aba QUANTITATIVO</t>
        </r>
      </text>
    </comment>
    <comment ref="A17" authorId="0">
      <text>
        <r>
          <rPr>
            <b/>
            <sz val="9"/>
            <rFont val="Segoe UI"/>
            <family val="2"/>
          </rPr>
          <t>Inserir o número desejado da Aba QUANTITATIVO</t>
        </r>
      </text>
    </comment>
    <comment ref="A32" authorId="0">
      <text>
        <r>
          <rPr>
            <b/>
            <sz val="9"/>
            <rFont val="Segoe UI"/>
            <family val="2"/>
          </rPr>
          <t>Inserir o número do Item desejado da Aba QUANTITATIVO</t>
        </r>
        <r>
          <rPr>
            <sz val="9"/>
            <rFont val="Segoe UI"/>
            <family val="2"/>
          </rPr>
          <t xml:space="preserve">
</t>
        </r>
      </text>
    </comment>
    <comment ref="A33" authorId="0">
      <text>
        <r>
          <rPr>
            <b/>
            <sz val="9"/>
            <rFont val="Segoe UI"/>
            <family val="2"/>
          </rPr>
          <t>Inserir o número do Subitem desejado da Aba QUANTITATIVO</t>
        </r>
      </text>
    </comment>
    <comment ref="A34" authorId="0">
      <text>
        <r>
          <rPr>
            <b/>
            <sz val="9"/>
            <rFont val="Segoe UI"/>
            <family val="2"/>
          </rPr>
          <t>Inserir o número desejado da Aba QUANTITATIVO</t>
        </r>
      </text>
    </comment>
    <comment ref="A35" authorId="0">
      <text>
        <r>
          <rPr>
            <b/>
            <sz val="9"/>
            <rFont val="Segoe UI"/>
            <family val="2"/>
          </rPr>
          <t>Inserir o número desejado da Aba QUANTITATIVO</t>
        </r>
      </text>
    </comment>
    <comment ref="A36" authorId="0">
      <text>
        <r>
          <rPr>
            <b/>
            <sz val="9"/>
            <rFont val="Segoe UI"/>
            <family val="2"/>
          </rPr>
          <t>Inserir o número desejado da Aba QUANTITATIVO</t>
        </r>
      </text>
    </comment>
    <comment ref="A37" authorId="0">
      <text>
        <r>
          <rPr>
            <b/>
            <sz val="9"/>
            <rFont val="Segoe UI"/>
            <family val="2"/>
          </rPr>
          <t>Inserir o número desejado da Aba QUANTITATIVO</t>
        </r>
      </text>
    </comment>
    <comment ref="A39" authorId="0">
      <text>
        <r>
          <rPr>
            <b/>
            <sz val="9"/>
            <rFont val="Segoe UI"/>
            <family val="2"/>
          </rPr>
          <t>Inserir o número do Subitem desejado da Aba QUANTITATIVO</t>
        </r>
      </text>
    </comment>
    <comment ref="A40" authorId="0">
      <text>
        <r>
          <rPr>
            <b/>
            <sz val="9"/>
            <rFont val="Segoe UI"/>
            <family val="2"/>
          </rPr>
          <t>Inserir o número desejado da Aba QUANTITATIVO</t>
        </r>
      </text>
    </comment>
    <comment ref="A41" authorId="0">
      <text>
        <r>
          <rPr>
            <b/>
            <sz val="9"/>
            <rFont val="Segoe UI"/>
            <family val="2"/>
          </rPr>
          <t>Inserir o número desejado da Aba QUANTITATIVO</t>
        </r>
      </text>
    </comment>
    <comment ref="A42" authorId="0">
      <text>
        <r>
          <rPr>
            <b/>
            <sz val="9"/>
            <rFont val="Segoe UI"/>
            <family val="2"/>
          </rPr>
          <t>Inserir o número desejado da Aba QUANTITATIVO</t>
        </r>
      </text>
    </comment>
    <comment ref="A43" authorId="0">
      <text>
        <r>
          <rPr>
            <b/>
            <sz val="9"/>
            <rFont val="Segoe UI"/>
            <family val="2"/>
          </rPr>
          <t>Inserir o número desejado da Aba QUANTITATIVO</t>
        </r>
      </text>
    </comment>
    <comment ref="A44" authorId="0">
      <text>
        <r>
          <rPr>
            <b/>
            <sz val="9"/>
            <rFont val="Segoe UI"/>
            <family val="2"/>
          </rPr>
          <t>Inserir o número desejado da Aba QUANTITATIVO</t>
        </r>
      </text>
    </comment>
    <comment ref="A49" authorId="0">
      <text>
        <r>
          <rPr>
            <b/>
            <sz val="9"/>
            <rFont val="Segoe UI"/>
            <family val="2"/>
          </rPr>
          <t>Inserir o número desejado da Aba QUANTITATIVO</t>
        </r>
      </text>
    </comment>
    <comment ref="A51" authorId="0">
      <text>
        <r>
          <rPr>
            <b/>
            <sz val="9"/>
            <rFont val="Segoe UI"/>
            <family val="2"/>
          </rPr>
          <t>Inserir o número do Subitem desejado da Aba QUANTITATIVO</t>
        </r>
      </text>
    </comment>
    <comment ref="A52" authorId="0">
      <text>
        <r>
          <rPr>
            <b/>
            <sz val="9"/>
            <rFont val="Segoe UI"/>
            <family val="2"/>
          </rPr>
          <t>Inserir o número desejado da Aba QUANTITATIVO</t>
        </r>
      </text>
    </comment>
    <comment ref="A58" authorId="0">
      <text>
        <r>
          <rPr>
            <b/>
            <sz val="9"/>
            <rFont val="Segoe UI"/>
            <family val="2"/>
          </rPr>
          <t>Inserir o número do Subitem desejado da Aba QUANTITATIVO</t>
        </r>
      </text>
    </comment>
    <comment ref="A62" authorId="0">
      <text>
        <r>
          <rPr>
            <b/>
            <sz val="9"/>
            <rFont val="Segoe UI"/>
            <family val="2"/>
          </rPr>
          <t>Inserir o número do Item desejado da Aba QUANTITATIVO</t>
        </r>
        <r>
          <rPr>
            <sz val="9"/>
            <rFont val="Segoe UI"/>
            <family val="2"/>
          </rPr>
          <t xml:space="preserve">
</t>
        </r>
      </text>
    </comment>
    <comment ref="A63" authorId="0">
      <text>
        <r>
          <rPr>
            <b/>
            <sz val="9"/>
            <rFont val="Segoe UI"/>
            <family val="2"/>
          </rPr>
          <t>Inserir o número do Subitem desejado da Aba QUANTITATIVO</t>
        </r>
      </text>
    </comment>
    <comment ref="A64" authorId="0">
      <text>
        <r>
          <rPr>
            <b/>
            <sz val="9"/>
            <rFont val="Segoe UI"/>
            <family val="2"/>
          </rPr>
          <t>Inserir o número desejado da Aba QUANTITATIVO</t>
        </r>
      </text>
    </comment>
    <comment ref="A65" authorId="0">
      <text>
        <r>
          <rPr>
            <b/>
            <sz val="9"/>
            <rFont val="Segoe UI"/>
            <family val="2"/>
          </rPr>
          <t>Inserir o número desejado da Aba QUANTITATIVO</t>
        </r>
      </text>
    </comment>
    <comment ref="A66" authorId="0">
      <text>
        <r>
          <rPr>
            <b/>
            <sz val="9"/>
            <rFont val="Segoe UI"/>
            <family val="2"/>
          </rPr>
          <t>Inserir o número desejado da Aba QUANTITATIVO</t>
        </r>
      </text>
    </comment>
    <comment ref="A67" authorId="0">
      <text>
        <r>
          <rPr>
            <b/>
            <sz val="9"/>
            <rFont val="Segoe UI"/>
            <family val="2"/>
          </rPr>
          <t>Inserir o número desejado da Aba QUANTITATIVO</t>
        </r>
      </text>
    </comment>
    <comment ref="A68" authorId="0">
      <text>
        <r>
          <rPr>
            <b/>
            <sz val="9"/>
            <rFont val="Segoe UI"/>
            <family val="2"/>
          </rPr>
          <t>Inserir o número desejado da Aba QUANTITATIVO</t>
        </r>
      </text>
    </comment>
    <comment ref="A69" authorId="0">
      <text>
        <r>
          <rPr>
            <b/>
            <sz val="9"/>
            <rFont val="Segoe UI"/>
            <family val="2"/>
          </rPr>
          <t>Inserir o número desejado da Aba QUANTITATIVO</t>
        </r>
      </text>
    </comment>
    <comment ref="A92" authorId="0">
      <text>
        <r>
          <rPr>
            <b/>
            <sz val="9"/>
            <rFont val="Segoe UI"/>
            <family val="2"/>
          </rPr>
          <t>Inserir o número do Item desejado da Aba QUANTITATIVO</t>
        </r>
        <r>
          <rPr>
            <sz val="9"/>
            <rFont val="Segoe UI"/>
            <family val="2"/>
          </rPr>
          <t xml:space="preserve">
</t>
        </r>
      </text>
    </comment>
    <comment ref="A93" authorId="0">
      <text>
        <r>
          <rPr>
            <b/>
            <sz val="9"/>
            <rFont val="Segoe UI"/>
            <family val="2"/>
          </rPr>
          <t>Inserir o número do Subitem desejado da Aba QUANTITATIVO</t>
        </r>
      </text>
    </comment>
    <comment ref="A95" authorId="0">
      <text>
        <r>
          <rPr>
            <b/>
            <sz val="9"/>
            <rFont val="Segoe UI"/>
            <family val="2"/>
          </rPr>
          <t>Inserir o número desejado da Aba QUANTITATIVO</t>
        </r>
      </text>
    </comment>
    <comment ref="A109" authorId="0">
      <text>
        <r>
          <rPr>
            <b/>
            <sz val="9"/>
            <rFont val="Segoe UI"/>
            <family val="2"/>
          </rPr>
          <t>Inserir o número do Item desejado da Aba QUANTITATIVO</t>
        </r>
        <r>
          <rPr>
            <sz val="9"/>
            <rFont val="Segoe UI"/>
            <family val="2"/>
          </rPr>
          <t xml:space="preserve">
</t>
        </r>
      </text>
    </comment>
    <comment ref="A110" authorId="0">
      <text>
        <r>
          <rPr>
            <b/>
            <sz val="9"/>
            <rFont val="Segoe UI"/>
            <family val="2"/>
          </rPr>
          <t>Inserir o número do Subitem desejado da Aba QUANTITATIVO</t>
        </r>
      </text>
    </comment>
    <comment ref="A111" authorId="0">
      <text>
        <r>
          <rPr>
            <b/>
            <sz val="9"/>
            <rFont val="Segoe UI"/>
            <family val="2"/>
          </rPr>
          <t>Inserir o número desejado da Aba QUANTITATIVO</t>
        </r>
      </text>
    </comment>
    <comment ref="A129" authorId="0">
      <text>
        <r>
          <rPr>
            <b/>
            <sz val="9"/>
            <rFont val="Segoe UI"/>
            <family val="2"/>
          </rPr>
          <t>Inserir o número do Item desejado da Aba QUANTITATIVO</t>
        </r>
        <r>
          <rPr>
            <sz val="9"/>
            <rFont val="Segoe UI"/>
            <family val="2"/>
          </rPr>
          <t xml:space="preserve">
</t>
        </r>
      </text>
    </comment>
    <comment ref="A130" authorId="0">
      <text>
        <r>
          <rPr>
            <b/>
            <sz val="9"/>
            <rFont val="Segoe UI"/>
            <family val="2"/>
          </rPr>
          <t>Inserir o número do Subitem desejado da Aba QUANTITATIVO</t>
        </r>
      </text>
    </comment>
    <comment ref="A131" authorId="0">
      <text>
        <r>
          <rPr>
            <b/>
            <sz val="9"/>
            <rFont val="Segoe UI"/>
            <family val="2"/>
          </rPr>
          <t>Inserir o número desejado da Aba QUANTITATIVO</t>
        </r>
      </text>
    </comment>
    <comment ref="A135" authorId="0">
      <text>
        <r>
          <rPr>
            <b/>
            <sz val="9"/>
            <rFont val="Segoe UI"/>
            <family val="2"/>
          </rPr>
          <t>Inserir o número do Item desejado da Aba QUANTITATIVO</t>
        </r>
        <r>
          <rPr>
            <sz val="9"/>
            <rFont val="Segoe UI"/>
            <family val="2"/>
          </rPr>
          <t xml:space="preserve">
</t>
        </r>
      </text>
    </comment>
    <comment ref="A136" authorId="0">
      <text>
        <r>
          <rPr>
            <b/>
            <sz val="9"/>
            <rFont val="Segoe UI"/>
            <family val="2"/>
          </rPr>
          <t>Inserir o número do Subitem desejado da Aba QUANTITATIVO</t>
        </r>
      </text>
    </comment>
    <comment ref="A152" authorId="0">
      <text>
        <r>
          <rPr>
            <b/>
            <sz val="9"/>
            <rFont val="Segoe UI"/>
            <family val="2"/>
          </rPr>
          <t>Inserir o número do Item desejado da Aba QUANTITATIVO</t>
        </r>
        <r>
          <rPr>
            <sz val="9"/>
            <rFont val="Segoe UI"/>
            <family val="2"/>
          </rPr>
          <t xml:space="preserve">
</t>
        </r>
      </text>
    </comment>
    <comment ref="A153" authorId="0">
      <text>
        <r>
          <rPr>
            <b/>
            <sz val="9"/>
            <rFont val="Segoe UI"/>
            <family val="2"/>
          </rPr>
          <t>Inserir o número do Subitem desejado da Aba QUANTITATIVO</t>
        </r>
      </text>
    </comment>
    <comment ref="A154" authorId="0">
      <text>
        <r>
          <rPr>
            <b/>
            <sz val="9"/>
            <rFont val="Segoe UI"/>
            <family val="2"/>
          </rPr>
          <t>Inserir o número desejado da Aba QUANTITATIVO</t>
        </r>
      </text>
    </comment>
    <comment ref="A157" authorId="0">
      <text>
        <r>
          <rPr>
            <b/>
            <sz val="9"/>
            <rFont val="Segoe UI"/>
            <family val="2"/>
          </rPr>
          <t>Inserir o número do Item desejado da Aba QUANTITATIVO</t>
        </r>
        <r>
          <rPr>
            <sz val="9"/>
            <rFont val="Segoe UI"/>
            <family val="2"/>
          </rPr>
          <t xml:space="preserve">
</t>
        </r>
      </text>
    </comment>
    <comment ref="A158" authorId="0">
      <text>
        <r>
          <rPr>
            <b/>
            <sz val="9"/>
            <rFont val="Segoe UI"/>
            <family val="2"/>
          </rPr>
          <t>Inserir o número do Subitem desejado da Aba QUANTITATIVO</t>
        </r>
      </text>
    </comment>
    <comment ref="A171" authorId="0">
      <text>
        <r>
          <rPr>
            <b/>
            <sz val="9"/>
            <rFont val="Segoe UI"/>
            <family val="2"/>
          </rPr>
          <t>Inserir o número do Item desejado da Aba QUANTITATIVO</t>
        </r>
        <r>
          <rPr>
            <sz val="9"/>
            <rFont val="Segoe UI"/>
            <family val="2"/>
          </rPr>
          <t xml:space="preserve">
</t>
        </r>
      </text>
    </comment>
    <comment ref="A172" authorId="0">
      <text>
        <r>
          <rPr>
            <b/>
            <sz val="9"/>
            <rFont val="Segoe UI"/>
            <family val="2"/>
          </rPr>
          <t>Inserir o número do Subitem desejado da Aba QUANTITATIVO</t>
        </r>
      </text>
    </comment>
    <comment ref="A173" authorId="0">
      <text>
        <r>
          <rPr>
            <b/>
            <sz val="9"/>
            <rFont val="Segoe UI"/>
            <family val="2"/>
          </rPr>
          <t>Inserir o número desejado da Aba QUANTITATIVO</t>
        </r>
      </text>
    </comment>
    <comment ref="A176" authorId="0">
      <text>
        <r>
          <rPr>
            <b/>
            <sz val="9"/>
            <rFont val="Segoe UI"/>
            <family val="2"/>
          </rPr>
          <t>Inserir o número desejado da Aba QUANTITATIVO</t>
        </r>
      </text>
    </comment>
    <comment ref="A177" authorId="0">
      <text>
        <r>
          <rPr>
            <b/>
            <sz val="9"/>
            <rFont val="Segoe UI"/>
            <family val="2"/>
          </rPr>
          <t>Inserir o número desejado da Aba QUANTITATIVO</t>
        </r>
      </text>
    </comment>
    <comment ref="A210" authorId="0">
      <text>
        <r>
          <rPr>
            <b/>
            <sz val="9"/>
            <rFont val="Segoe UI"/>
            <family val="2"/>
          </rPr>
          <t>Inserir o número do Item desejado da Aba QUANTITATIVO</t>
        </r>
        <r>
          <rPr>
            <sz val="9"/>
            <rFont val="Segoe UI"/>
            <family val="2"/>
          </rPr>
          <t xml:space="preserve">
</t>
        </r>
      </text>
    </comment>
    <comment ref="A211" authorId="0">
      <text>
        <r>
          <rPr>
            <b/>
            <sz val="9"/>
            <rFont val="Segoe UI"/>
            <family val="2"/>
          </rPr>
          <t>Inserir o número do Subitem desejado da Aba QUANTITATIVO</t>
        </r>
      </text>
    </comment>
    <comment ref="A247" authorId="0">
      <text>
        <r>
          <rPr>
            <b/>
            <sz val="9"/>
            <rFont val="Segoe UI"/>
            <family val="2"/>
          </rPr>
          <t>Inserir o número do Item desejado da Aba QUANTITATIVO</t>
        </r>
        <r>
          <rPr>
            <sz val="9"/>
            <rFont val="Segoe UI"/>
            <family val="2"/>
          </rPr>
          <t xml:space="preserve">
</t>
        </r>
      </text>
    </comment>
    <comment ref="A248" authorId="0">
      <text>
        <r>
          <rPr>
            <b/>
            <sz val="9"/>
            <rFont val="Segoe UI"/>
            <family val="2"/>
          </rPr>
          <t>Inserir o número do Subitem desejado da Aba QUANTITATIVO</t>
        </r>
      </text>
    </comment>
    <comment ref="A257" authorId="0">
      <text>
        <r>
          <rPr>
            <b/>
            <sz val="9"/>
            <rFont val="Segoe UI"/>
            <family val="2"/>
          </rPr>
          <t>Inserir o número do Item desejado da Aba QUANTITATIVO</t>
        </r>
        <r>
          <rPr>
            <sz val="9"/>
            <rFont val="Segoe UI"/>
            <family val="2"/>
          </rPr>
          <t xml:space="preserve">
</t>
        </r>
      </text>
    </comment>
    <comment ref="A258" authorId="0">
      <text>
        <r>
          <rPr>
            <b/>
            <sz val="9"/>
            <rFont val="Segoe UI"/>
            <family val="2"/>
          </rPr>
          <t>Inserir o número do Subitem desejado da Aba QUANTITATIVO</t>
        </r>
      </text>
    </comment>
    <comment ref="A75" authorId="0">
      <text>
        <r>
          <rPr>
            <b/>
            <sz val="9"/>
            <rFont val="Segoe UI"/>
            <family val="2"/>
          </rPr>
          <t>Inserir o número do Subitem desejado da Aba QUANTITATIVO</t>
        </r>
      </text>
    </comment>
    <comment ref="A76" authorId="0">
      <text>
        <r>
          <rPr>
            <b/>
            <sz val="9"/>
            <rFont val="Segoe UI"/>
            <family val="2"/>
          </rPr>
          <t>Inserir o número desejado da Aba QUANTITATIVO</t>
        </r>
      </text>
    </comment>
    <comment ref="A132" authorId="0">
      <text>
        <r>
          <rPr>
            <b/>
            <sz val="9"/>
            <rFont val="Segoe UI"/>
            <family val="2"/>
          </rPr>
          <t>Inserir o número desejado da Aba QUANTITATIVO</t>
        </r>
      </text>
    </comment>
    <comment ref="A97" authorId="0">
      <text>
        <r>
          <rPr>
            <b/>
            <sz val="9"/>
            <rFont val="Segoe UI"/>
            <family val="2"/>
          </rPr>
          <t>Inserir o número do Subitem desejado da Aba QUANTITATIVO</t>
        </r>
      </text>
    </comment>
    <comment ref="A98" authorId="0">
      <text>
        <r>
          <rPr>
            <b/>
            <sz val="9"/>
            <rFont val="Segoe UI"/>
            <family val="2"/>
          </rPr>
          <t>Inserir o número desejado da Aba QUANTITATIVO</t>
        </r>
      </text>
    </comment>
    <comment ref="A99" authorId="0">
      <text>
        <r>
          <rPr>
            <b/>
            <sz val="9"/>
            <rFont val="Segoe UI"/>
            <family val="2"/>
          </rPr>
          <t>Inserir o número desejado da Aba QUANTITATIVO</t>
        </r>
      </text>
    </comment>
    <comment ref="A101" authorId="0">
      <text>
        <r>
          <rPr>
            <b/>
            <sz val="9"/>
            <rFont val="Segoe UI"/>
            <family val="2"/>
          </rPr>
          <t>Inserir o número do Subitem desejado da Aba QUANTITATIVO</t>
        </r>
      </text>
    </comment>
    <comment ref="A102" authorId="0">
      <text>
        <r>
          <rPr>
            <b/>
            <sz val="9"/>
            <rFont val="Segoe UI"/>
            <family val="2"/>
          </rPr>
          <t>Inserir o número desejado da Aba QUANTITATIVO</t>
        </r>
      </text>
    </comment>
    <comment ref="A103" authorId="0">
      <text>
        <r>
          <rPr>
            <b/>
            <sz val="9"/>
            <rFont val="Segoe UI"/>
            <family val="2"/>
          </rPr>
          <t>Inserir o número desejado da Aba QUANTITATIVO</t>
        </r>
      </text>
    </comment>
    <comment ref="A123" authorId="0">
      <text>
        <r>
          <rPr>
            <b/>
            <sz val="9"/>
            <rFont val="Segoe UI"/>
            <family val="2"/>
          </rPr>
          <t>Inserir o número do Item desejado da Aba QUANTITATIVO</t>
        </r>
        <r>
          <rPr>
            <sz val="9"/>
            <rFont val="Segoe UI"/>
            <family val="2"/>
          </rPr>
          <t xml:space="preserve">
</t>
        </r>
      </text>
    </comment>
    <comment ref="A124" authorId="0">
      <text>
        <r>
          <rPr>
            <b/>
            <sz val="9"/>
            <rFont val="Segoe UI"/>
            <family val="2"/>
          </rPr>
          <t>Inserir o número do Subitem desejado da Aba QUANTITATIVO</t>
        </r>
      </text>
    </comment>
    <comment ref="A174" authorId="0">
      <text>
        <r>
          <rPr>
            <b/>
            <sz val="9"/>
            <rFont val="Segoe UI"/>
            <family val="2"/>
          </rPr>
          <t>Inserir o número desejado da Aba QUANTITATIVO</t>
        </r>
      </text>
    </comment>
    <comment ref="A175" authorId="0">
      <text>
        <r>
          <rPr>
            <b/>
            <sz val="9"/>
            <rFont val="Segoe UI"/>
            <family val="2"/>
          </rPr>
          <t>Inserir o número desejado da Aba QUANTITATIVO</t>
        </r>
      </text>
    </comment>
    <comment ref="A179" authorId="0">
      <text>
        <r>
          <rPr>
            <b/>
            <sz val="9"/>
            <rFont val="Segoe UI"/>
            <family val="2"/>
          </rPr>
          <t>Inserir o número do Subitem desejado da Aba QUANTITATIVO</t>
        </r>
      </text>
    </comment>
    <comment ref="A191" authorId="0">
      <text>
        <r>
          <rPr>
            <b/>
            <sz val="9"/>
            <rFont val="Segoe UI"/>
            <family val="2"/>
          </rPr>
          <t>Inserir o número desejado da Aba QUANTITATIVO</t>
        </r>
      </text>
    </comment>
    <comment ref="A197" authorId="0">
      <text>
        <r>
          <rPr>
            <b/>
            <sz val="9"/>
            <rFont val="Segoe UI"/>
            <family val="2"/>
          </rPr>
          <t>Inserir o número desejado da Aba QUANTITATIVO</t>
        </r>
      </text>
    </comment>
    <comment ref="A203" authorId="0">
      <text>
        <r>
          <rPr>
            <b/>
            <sz val="9"/>
            <rFont val="Segoe UI"/>
            <family val="2"/>
          </rPr>
          <t>Inserir o número desejado da Aba QUANTITATIVO</t>
        </r>
      </text>
    </comment>
    <comment ref="A204" authorId="0">
      <text>
        <r>
          <rPr>
            <b/>
            <sz val="9"/>
            <rFont val="Segoe UI"/>
            <family val="2"/>
          </rPr>
          <t>Inserir o número desejado da Aba QUANTITATIVO</t>
        </r>
      </text>
    </comment>
    <comment ref="A180" authorId="0">
      <text>
        <r>
          <rPr>
            <b/>
            <sz val="9"/>
            <rFont val="Segoe UI"/>
            <family val="2"/>
          </rPr>
          <t>Inserir o número desejado da Aba QUANTITATIVO</t>
        </r>
      </text>
    </comment>
    <comment ref="A181" authorId="0">
      <text>
        <r>
          <rPr>
            <b/>
            <sz val="9"/>
            <rFont val="Segoe UI"/>
            <family val="2"/>
          </rPr>
          <t>Inserir o número desejado da Aba QUANTITATIVO</t>
        </r>
      </text>
    </comment>
    <comment ref="A182" authorId="0">
      <text>
        <r>
          <rPr>
            <b/>
            <sz val="9"/>
            <rFont val="Segoe UI"/>
            <family val="2"/>
          </rPr>
          <t>Inserir o número desejado da Aba QUANTITATIVO</t>
        </r>
      </text>
    </comment>
    <comment ref="A183" authorId="0">
      <text>
        <r>
          <rPr>
            <b/>
            <sz val="9"/>
            <rFont val="Segoe UI"/>
            <family val="2"/>
          </rPr>
          <t>Inserir o número desejado da Aba QUANTITATIVO</t>
        </r>
      </text>
    </comment>
    <comment ref="A190" authorId="0">
      <text>
        <r>
          <rPr>
            <b/>
            <sz val="9"/>
            <rFont val="Segoe UI"/>
            <family val="2"/>
          </rPr>
          <t>Inserir o número desejado da Aba QUANTITATIVO</t>
        </r>
      </text>
    </comment>
    <comment ref="A212" authorId="0">
      <text>
        <r>
          <rPr>
            <b/>
            <sz val="9"/>
            <rFont val="Segoe UI"/>
            <family val="2"/>
          </rPr>
          <t>Inserir o número desejado da Aba QUANTITATIVO</t>
        </r>
      </text>
    </comment>
    <comment ref="A213" authorId="0">
      <text>
        <r>
          <rPr>
            <b/>
            <sz val="9"/>
            <rFont val="Segoe UI"/>
            <family val="2"/>
          </rPr>
          <t>Inserir o número desejado da Aba QUANTITATIVO</t>
        </r>
      </text>
    </comment>
    <comment ref="A214" authorId="0">
      <text>
        <r>
          <rPr>
            <b/>
            <sz val="9"/>
            <rFont val="Segoe UI"/>
            <family val="2"/>
          </rPr>
          <t>Inserir o número desejado da Aba QUANTITATIVO</t>
        </r>
      </text>
    </comment>
    <comment ref="A215" authorId="0">
      <text>
        <r>
          <rPr>
            <b/>
            <sz val="9"/>
            <rFont val="Segoe UI"/>
            <family val="2"/>
          </rPr>
          <t>Inserir o número desejado da Aba QUANTITATIVO</t>
        </r>
      </text>
    </comment>
    <comment ref="A216" authorId="0">
      <text>
        <r>
          <rPr>
            <b/>
            <sz val="9"/>
            <rFont val="Segoe UI"/>
            <family val="2"/>
          </rPr>
          <t>Inserir o número desejado da Aba QUANTITATIVO</t>
        </r>
      </text>
    </comment>
    <comment ref="A320" authorId="0">
      <text>
        <r>
          <rPr>
            <b/>
            <sz val="9"/>
            <rFont val="Segoe UI"/>
            <family val="2"/>
          </rPr>
          <t>Inserir o número do Item desejado da Aba QUANTITATIVO</t>
        </r>
        <r>
          <rPr>
            <sz val="9"/>
            <rFont val="Segoe UI"/>
            <family val="2"/>
          </rPr>
          <t xml:space="preserve">
</t>
        </r>
      </text>
    </comment>
    <comment ref="A321" authorId="0">
      <text>
        <r>
          <rPr>
            <b/>
            <sz val="9"/>
            <rFont val="Segoe UI"/>
            <family val="2"/>
          </rPr>
          <t>Inserir o número do Subitem desejado da Aba QUANTITATIVO</t>
        </r>
      </text>
    </comment>
    <comment ref="A80" authorId="0">
      <text>
        <r>
          <rPr>
            <b/>
            <sz val="9"/>
            <rFont val="Segoe UI"/>
            <family val="2"/>
          </rPr>
          <t>Inserir o número do Subitem desejado da Aba QUANTITATIVO</t>
        </r>
      </text>
    </comment>
    <comment ref="A86" authorId="0">
      <text>
        <r>
          <rPr>
            <b/>
            <sz val="9"/>
            <rFont val="Segoe UI"/>
            <family val="2"/>
          </rPr>
          <t>Inserir o número desejado da Aba QUANTITATIVO</t>
        </r>
      </text>
    </comment>
    <comment ref="A45" authorId="0">
      <text>
        <r>
          <rPr>
            <b/>
            <sz val="9"/>
            <rFont val="Segoe UI"/>
            <family val="2"/>
          </rPr>
          <t>Inserir o número desejado da Aba QUANTITATIVO</t>
        </r>
      </text>
    </comment>
    <comment ref="A46" authorId="0">
      <text>
        <r>
          <rPr>
            <b/>
            <sz val="9"/>
            <rFont val="Segoe UI"/>
            <family val="2"/>
          </rPr>
          <t>Inserir o número desejado da Aba QUANTITATIVO</t>
        </r>
      </text>
    </comment>
    <comment ref="A47" authorId="0">
      <text>
        <r>
          <rPr>
            <b/>
            <sz val="9"/>
            <rFont val="Segoe UI"/>
            <family val="2"/>
          </rPr>
          <t>Inserir o número desejado da Aba QUANTITATIVO</t>
        </r>
      </text>
    </comment>
    <comment ref="A48" authorId="0">
      <text>
        <r>
          <rPr>
            <b/>
            <sz val="9"/>
            <rFont val="Segoe UI"/>
            <family val="2"/>
          </rPr>
          <t>Inserir o número desejado da Aba QUANTITATIVO</t>
        </r>
      </text>
    </comment>
    <comment ref="A72" authorId="0">
      <text>
        <r>
          <rPr>
            <b/>
            <sz val="9"/>
            <rFont val="Segoe UI"/>
            <family val="2"/>
          </rPr>
          <t>Inserir o número desejado da Aba QUANTITATIVO</t>
        </r>
      </text>
    </comment>
    <comment ref="A73" authorId="0">
      <text>
        <r>
          <rPr>
            <b/>
            <sz val="9"/>
            <rFont val="Segoe UI"/>
            <family val="2"/>
          </rPr>
          <t>Inserir o número desejado da Aba QUANTITATIVO</t>
        </r>
      </text>
    </comment>
    <comment ref="A120" authorId="0">
      <text>
        <r>
          <rPr>
            <b/>
            <sz val="9"/>
            <rFont val="Segoe UI"/>
            <family val="2"/>
          </rPr>
          <t>Inserir o número desejado da Aba QUANTITATIVO</t>
        </r>
      </text>
    </comment>
    <comment ref="A125" authorId="0">
      <text>
        <r>
          <rPr>
            <b/>
            <sz val="9"/>
            <rFont val="Segoe UI"/>
            <family val="2"/>
          </rPr>
          <t>Inserir o número desejado da Aba QUANTITATIVO</t>
        </r>
      </text>
    </comment>
    <comment ref="A137" authorId="0">
      <text>
        <r>
          <rPr>
            <b/>
            <sz val="9"/>
            <rFont val="Segoe UI"/>
            <family val="2"/>
          </rPr>
          <t>Inserir o número desejado da Aba QUANTITATIVO</t>
        </r>
      </text>
    </comment>
    <comment ref="A159" authorId="0">
      <text>
        <r>
          <rPr>
            <b/>
            <sz val="9"/>
            <rFont val="Segoe UI"/>
            <family val="2"/>
          </rPr>
          <t>Inserir o número desejado da Aba QUANTITATIVO</t>
        </r>
      </text>
    </comment>
    <comment ref="A160" authorId="0">
      <text>
        <r>
          <rPr>
            <b/>
            <sz val="9"/>
            <rFont val="Segoe UI"/>
            <family val="2"/>
          </rPr>
          <t>Inserir o número desejado da Aba QUANTITATIVO</t>
        </r>
      </text>
    </comment>
    <comment ref="A161" authorId="0">
      <text>
        <r>
          <rPr>
            <b/>
            <sz val="9"/>
            <rFont val="Segoe UI"/>
            <family val="2"/>
          </rPr>
          <t>Inserir o número desejado da Aba QUANTITATIVO</t>
        </r>
      </text>
    </comment>
    <comment ref="A207" authorId="0">
      <text>
        <r>
          <rPr>
            <b/>
            <sz val="9"/>
            <rFont val="Segoe UI"/>
            <family val="2"/>
          </rPr>
          <t>Inserir o número desejado da Aba QUANTITATIVO</t>
        </r>
      </text>
    </comment>
    <comment ref="A249" authorId="0">
      <text>
        <r>
          <rPr>
            <b/>
            <sz val="9"/>
            <rFont val="Segoe UI"/>
            <family val="2"/>
          </rPr>
          <t>Inserir o número desejado da Aba QUANTITATIVO</t>
        </r>
      </text>
    </comment>
    <comment ref="A259" authorId="0">
      <text>
        <r>
          <rPr>
            <b/>
            <sz val="9"/>
            <rFont val="Segoe UI"/>
            <family val="2"/>
          </rPr>
          <t>Inserir o número desejado da Aba QUANTITATIVO</t>
        </r>
      </text>
    </comment>
    <comment ref="A315" authorId="0">
      <text>
        <r>
          <rPr>
            <b/>
            <sz val="9"/>
            <rFont val="Segoe UI"/>
            <family val="2"/>
          </rPr>
          <t>Inserir o número desejado da Aba QUANTITATIVO</t>
        </r>
      </text>
    </comment>
    <comment ref="A316" authorId="0">
      <text>
        <r>
          <rPr>
            <b/>
            <sz val="9"/>
            <rFont val="Segoe UI"/>
            <family val="2"/>
          </rPr>
          <t>Inserir o número desejado da Aba QUANTITATIVO</t>
        </r>
      </text>
    </comment>
    <comment ref="A317" authorId="0">
      <text>
        <r>
          <rPr>
            <b/>
            <sz val="9"/>
            <rFont val="Segoe UI"/>
            <family val="2"/>
          </rPr>
          <t>Inserir o número desejado da Aba QUANTITATIVO</t>
        </r>
      </text>
    </comment>
    <comment ref="A322" authorId="0">
      <text>
        <r>
          <rPr>
            <b/>
            <sz val="9"/>
            <rFont val="Segoe UI"/>
            <family val="2"/>
          </rPr>
          <t>Inserir o número desejado da Aba QUANTITATIVO</t>
        </r>
      </text>
    </comment>
    <comment ref="A334" authorId="0">
      <text>
        <r>
          <rPr>
            <b/>
            <sz val="9"/>
            <rFont val="Segoe UI"/>
            <family val="2"/>
          </rPr>
          <t>Inserir o número do Item desejado da Aba QUANTITATIVO</t>
        </r>
        <r>
          <rPr>
            <sz val="9"/>
            <rFont val="Segoe UI"/>
            <family val="2"/>
          </rPr>
          <t xml:space="preserve">
</t>
        </r>
      </text>
    </comment>
    <comment ref="A335" authorId="0">
      <text>
        <r>
          <rPr>
            <b/>
            <sz val="9"/>
            <rFont val="Segoe UI"/>
            <family val="2"/>
          </rPr>
          <t>Inserir o número do Subitem desejado da Aba QUANTITATIVO</t>
        </r>
      </text>
    </comment>
    <comment ref="A336" authorId="0">
      <text>
        <r>
          <rPr>
            <b/>
            <sz val="9"/>
            <rFont val="Segoe UI"/>
            <family val="2"/>
          </rPr>
          <t>Inserir o número desejado da Aba QUANTITATIVO</t>
        </r>
      </text>
    </comment>
    <comment ref="A341" authorId="0">
      <text>
        <r>
          <rPr>
            <b/>
            <sz val="9"/>
            <rFont val="Segoe UI"/>
            <family val="2"/>
          </rPr>
          <t>Inserir o número desejado da Aba QUANTITATIVO</t>
        </r>
      </text>
    </comment>
    <comment ref="A347" authorId="0">
      <text>
        <r>
          <rPr>
            <b/>
            <sz val="9"/>
            <rFont val="Segoe UI"/>
            <family val="2"/>
          </rPr>
          <t>Inserir o número do Item desejado da Aba QUANTITATIVO</t>
        </r>
        <r>
          <rPr>
            <sz val="9"/>
            <rFont val="Segoe UI"/>
            <family val="2"/>
          </rPr>
          <t xml:space="preserve">
</t>
        </r>
      </text>
    </comment>
    <comment ref="A348" authorId="0">
      <text>
        <r>
          <rPr>
            <b/>
            <sz val="9"/>
            <rFont val="Segoe UI"/>
            <family val="2"/>
          </rPr>
          <t>Inserir o número do Subitem desejado da Aba QUANTITATIVO</t>
        </r>
      </text>
    </comment>
    <comment ref="A349" authorId="0">
      <text>
        <r>
          <rPr>
            <b/>
            <sz val="9"/>
            <rFont val="Segoe UI"/>
            <family val="2"/>
          </rPr>
          <t>Inserir o número desejado da Aba QUANTITATIVO</t>
        </r>
      </text>
    </comment>
    <comment ref="A361" authorId="0">
      <text>
        <r>
          <rPr>
            <b/>
            <sz val="9"/>
            <rFont val="Segoe UI"/>
            <family val="2"/>
          </rPr>
          <t>Inserir o número do Item desejado da Aba QUANTITATIVO</t>
        </r>
        <r>
          <rPr>
            <sz val="9"/>
            <rFont val="Segoe UI"/>
            <family val="2"/>
          </rPr>
          <t xml:space="preserve">
</t>
        </r>
      </text>
    </comment>
    <comment ref="A362" authorId="0">
      <text>
        <r>
          <rPr>
            <b/>
            <sz val="9"/>
            <rFont val="Segoe UI"/>
            <family val="2"/>
          </rPr>
          <t>Inserir o número do Subitem desejado da Aba QUANTITATIVO</t>
        </r>
      </text>
    </comment>
    <comment ref="A147" authorId="0">
      <text>
        <r>
          <rPr>
            <b/>
            <sz val="9"/>
            <rFont val="Segoe UI"/>
            <family val="2"/>
          </rPr>
          <t>Inserir o número do Item desejado da Aba QUANTITATIVO</t>
        </r>
        <r>
          <rPr>
            <sz val="9"/>
            <rFont val="Segoe UI"/>
            <family val="2"/>
          </rPr>
          <t xml:space="preserve">
</t>
        </r>
      </text>
    </comment>
    <comment ref="A148" authorId="0">
      <text>
        <r>
          <rPr>
            <b/>
            <sz val="9"/>
            <rFont val="Segoe UI"/>
            <family val="2"/>
          </rPr>
          <t>Inserir o número do Subitem desejado da Aba QUANTITATIVO</t>
        </r>
      </text>
    </comment>
    <comment ref="A149" authorId="0">
      <text>
        <r>
          <rPr>
            <b/>
            <sz val="9"/>
            <rFont val="Segoe UI"/>
            <family val="2"/>
          </rPr>
          <t>Inserir o número desejado da Aba QUANTITATIVO</t>
        </r>
      </text>
    </comment>
    <comment ref="A112" authorId="0">
      <text>
        <r>
          <rPr>
            <b/>
            <sz val="9"/>
            <rFont val="Segoe UI"/>
            <family val="2"/>
          </rPr>
          <t>Inserir o número desejado da Aba QUANTITATIVO</t>
        </r>
      </text>
    </comment>
    <comment ref="A113" authorId="0">
      <text>
        <r>
          <rPr>
            <b/>
            <sz val="9"/>
            <rFont val="Segoe UI"/>
            <family val="2"/>
          </rPr>
          <t>Inserir o número desejado da Aba QUANTITATIVO</t>
        </r>
      </text>
    </comment>
    <comment ref="A114" authorId="0">
      <text>
        <r>
          <rPr>
            <b/>
            <sz val="9"/>
            <rFont val="Segoe UI"/>
            <family val="2"/>
          </rPr>
          <t>Inserir o número desejado da Aba QUANTITATIVO</t>
        </r>
      </text>
    </comment>
    <comment ref="A363" authorId="0">
      <text>
        <r>
          <rPr>
            <b/>
            <sz val="9"/>
            <rFont val="Segoe UI"/>
            <family val="2"/>
          </rPr>
          <t>Inserir o número desejado da Aba QUANTITATIVO</t>
        </r>
      </text>
    </comment>
    <comment ref="A59" authorId="0">
      <text>
        <r>
          <rPr>
            <b/>
            <sz val="9"/>
            <rFont val="Segoe UI"/>
            <family val="2"/>
          </rPr>
          <t>Inserir o número desejado da Aba QUANTITATIVO</t>
        </r>
      </text>
    </comment>
    <comment ref="A81" authorId="0">
      <text>
        <r>
          <rPr>
            <b/>
            <sz val="9"/>
            <rFont val="Segoe UI"/>
            <family val="2"/>
          </rPr>
          <t>Inserir o número desejado da Aba QUANTITATIVO</t>
        </r>
      </text>
    </comment>
    <comment ref="A205" authorId="0">
      <text>
        <r>
          <rPr>
            <b/>
            <sz val="9"/>
            <rFont val="Segoe UI"/>
            <family val="2"/>
          </rPr>
          <t>Inserir o número desejado da Aba QUANTITATIVO</t>
        </r>
      </text>
    </comment>
    <comment ref="A115" authorId="0">
      <text>
        <r>
          <rPr>
            <b/>
            <sz val="9"/>
            <rFont val="Segoe UI"/>
            <family val="2"/>
          </rPr>
          <t>Inserir o número desejado da Aba QUANTITATIVO</t>
        </r>
      </text>
    </comment>
    <comment ref="A106" authorId="0">
      <text>
        <r>
          <rPr>
            <b/>
            <sz val="9"/>
            <rFont val="Segoe UI"/>
            <family val="2"/>
          </rPr>
          <t>Inserir o número desejado da Aba QUANTITATIVO</t>
        </r>
      </text>
    </comment>
    <comment ref="A105" authorId="0">
      <text>
        <r>
          <rPr>
            <b/>
            <sz val="9"/>
            <rFont val="Segoe UI"/>
            <family val="2"/>
          </rPr>
          <t>Inserir o número desejado da Aba QUANTITATIVO</t>
        </r>
      </text>
    </comment>
    <comment ref="A104" authorId="0">
      <text>
        <r>
          <rPr>
            <b/>
            <sz val="9"/>
            <rFont val="Segoe UI"/>
            <family val="2"/>
          </rPr>
          <t>Inserir o número desejado da Aba QUANTITATIVO</t>
        </r>
      </text>
    </comment>
    <comment ref="A85" authorId="0">
      <text>
        <r>
          <rPr>
            <b/>
            <sz val="9"/>
            <rFont val="Segoe UI"/>
            <family val="2"/>
          </rPr>
          <t>Inserir o número desejado da Aba QUANTITATIVO</t>
        </r>
      </text>
    </comment>
    <comment ref="A84" authorId="0">
      <text>
        <r>
          <rPr>
            <b/>
            <sz val="9"/>
            <rFont val="Segoe UI"/>
            <family val="2"/>
          </rPr>
          <t>Inserir o número desejado da Aba QUANTITATIVO</t>
        </r>
      </text>
    </comment>
    <comment ref="A83" authorId="0">
      <text>
        <r>
          <rPr>
            <b/>
            <sz val="9"/>
            <rFont val="Segoe UI"/>
            <family val="2"/>
          </rPr>
          <t>Inserir o número desejado da Aba QUANTITATIVO</t>
        </r>
      </text>
    </comment>
    <comment ref="A82" authorId="0">
      <text>
        <r>
          <rPr>
            <b/>
            <sz val="9"/>
            <rFont val="Segoe UI"/>
            <family val="2"/>
          </rPr>
          <t>Inserir o número desejado da Aba QUANTITATIVO</t>
        </r>
      </text>
    </comment>
    <comment ref="A162" authorId="0">
      <text>
        <r>
          <rPr>
            <b/>
            <sz val="9"/>
            <rFont val="Segoe UI"/>
            <family val="2"/>
          </rPr>
          <t>Inserir o número desejado da Aba QUANTITATIVO</t>
        </r>
      </text>
    </comment>
    <comment ref="A163" authorId="0">
      <text>
        <r>
          <rPr>
            <b/>
            <sz val="9"/>
            <rFont val="Segoe UI"/>
            <family val="2"/>
          </rPr>
          <t>Inserir o número desejado da Aba QUANTITATIVO</t>
        </r>
      </text>
    </comment>
    <comment ref="A184" authorId="0">
      <text>
        <r>
          <rPr>
            <b/>
            <sz val="9"/>
            <rFont val="Segoe UI"/>
            <family val="2"/>
          </rPr>
          <t>Inserir o número desejado da Aba QUANTITATIVO</t>
        </r>
      </text>
    </comment>
    <comment ref="A185" authorId="0">
      <text>
        <r>
          <rPr>
            <b/>
            <sz val="9"/>
            <rFont val="Segoe UI"/>
            <family val="2"/>
          </rPr>
          <t>Inserir o número desejado da Aba QUANTITATIVO</t>
        </r>
      </text>
    </comment>
    <comment ref="A186" authorId="0">
      <text>
        <r>
          <rPr>
            <b/>
            <sz val="9"/>
            <rFont val="Segoe UI"/>
            <family val="2"/>
          </rPr>
          <t>Inserir o número desejado da Aba QUANTITATIVO</t>
        </r>
      </text>
    </comment>
    <comment ref="A187" authorId="0">
      <text>
        <r>
          <rPr>
            <b/>
            <sz val="9"/>
            <rFont val="Segoe UI"/>
            <family val="2"/>
          </rPr>
          <t>Inserir o número desejado da Aba QUANTITATIVO</t>
        </r>
      </text>
    </comment>
    <comment ref="A188" authorId="0">
      <text>
        <r>
          <rPr>
            <b/>
            <sz val="9"/>
            <rFont val="Segoe UI"/>
            <family val="2"/>
          </rPr>
          <t>Inserir o número desejado da Aba QUANTITATIVO</t>
        </r>
      </text>
    </comment>
    <comment ref="A189" authorId="0">
      <text>
        <r>
          <rPr>
            <b/>
            <sz val="9"/>
            <rFont val="Segoe UI"/>
            <family val="2"/>
          </rPr>
          <t>Inserir o número desejado da Aba QUANTITATIVO</t>
        </r>
      </text>
    </comment>
    <comment ref="A331" authorId="0">
      <text>
        <r>
          <rPr>
            <b/>
            <sz val="9"/>
            <rFont val="Segoe UI"/>
            <family val="2"/>
          </rPr>
          <t>Inserir o número desejado da Aba QUANTITATIVO</t>
        </r>
      </text>
    </comment>
    <comment ref="A88" authorId="0">
      <text>
        <r>
          <rPr>
            <b/>
            <sz val="9"/>
            <rFont val="Segoe UI"/>
            <family val="2"/>
          </rPr>
          <t>Inserir o número do Subitem desejado da Aba QUANTITATIVO</t>
        </r>
      </text>
    </comment>
    <comment ref="A89" authorId="0">
      <text>
        <r>
          <rPr>
            <b/>
            <sz val="9"/>
            <rFont val="Segoe UI"/>
            <family val="2"/>
          </rPr>
          <t>Inserir o número desejado da Aba QUANTITATIVO</t>
        </r>
      </text>
    </comment>
    <comment ref="A192" authorId="0">
      <text>
        <r>
          <rPr>
            <b/>
            <sz val="9"/>
            <rFont val="Segoe UI"/>
            <family val="2"/>
          </rPr>
          <t>Inserir o número desejado da Aba QUANTITATIVO</t>
        </r>
      </text>
    </comment>
    <comment ref="A193" authorId="0">
      <text>
        <r>
          <rPr>
            <b/>
            <sz val="9"/>
            <rFont val="Segoe UI"/>
            <family val="2"/>
          </rPr>
          <t>Inserir o número desejado da Aba QUANTITATIVO</t>
        </r>
      </text>
    </comment>
    <comment ref="A194" authorId="0">
      <text>
        <r>
          <rPr>
            <b/>
            <sz val="9"/>
            <rFont val="Segoe UI"/>
            <family val="2"/>
          </rPr>
          <t>Inserir o número desejado da Aba QUANTITATIVO</t>
        </r>
      </text>
    </comment>
    <comment ref="A195" authorId="0">
      <text>
        <r>
          <rPr>
            <b/>
            <sz val="9"/>
            <rFont val="Segoe UI"/>
            <family val="2"/>
          </rPr>
          <t>Inserir o número desejado da Aba QUANTITATIVO</t>
        </r>
      </text>
    </comment>
    <comment ref="A196" authorId="0">
      <text>
        <r>
          <rPr>
            <b/>
            <sz val="9"/>
            <rFont val="Segoe UI"/>
            <family val="2"/>
          </rPr>
          <t>Inserir o número desejado da Aba QUANTITATIVO</t>
        </r>
      </text>
    </comment>
    <comment ref="A94" authorId="0">
      <text>
        <r>
          <rPr>
            <b/>
            <sz val="9"/>
            <rFont val="Segoe UI"/>
            <family val="2"/>
          </rPr>
          <t>Inserir o número desejado da Aba QUANTITATIVO</t>
        </r>
      </text>
    </comment>
    <comment ref="A116" authorId="0">
      <text>
        <r>
          <rPr>
            <b/>
            <sz val="9"/>
            <rFont val="Segoe UI"/>
            <family val="2"/>
          </rPr>
          <t>Inserir o número desejado da Aba QUANTITATIVO</t>
        </r>
      </text>
    </comment>
    <comment ref="A119" authorId="0">
      <text>
        <r>
          <rPr>
            <b/>
            <sz val="9"/>
            <rFont val="Segoe UI"/>
            <family val="2"/>
          </rPr>
          <t>Inserir o número desejado da Aba QUANTITATIVO</t>
        </r>
      </text>
    </comment>
    <comment ref="A126" authorId="0">
      <text>
        <r>
          <rPr>
            <b/>
            <sz val="9"/>
            <rFont val="Segoe UI"/>
            <family val="2"/>
          </rPr>
          <t>Inserir o número desejado da Aba QUANTITATIVO</t>
        </r>
      </text>
    </comment>
    <comment ref="A56" authorId="0">
      <text>
        <r>
          <rPr>
            <b/>
            <sz val="9"/>
            <rFont val="Segoe UI"/>
            <family val="2"/>
          </rPr>
          <t>Inserir o número desejado da Aba QUANTITATIVO</t>
        </r>
      </text>
    </comment>
    <comment ref="A55" authorId="0">
      <text>
        <r>
          <rPr>
            <b/>
            <sz val="9"/>
            <rFont val="Segoe UI"/>
            <family val="2"/>
          </rPr>
          <t>Inserir o número desejado da Aba QUANTITATIVO</t>
        </r>
      </text>
    </comment>
    <comment ref="A54" authorId="0">
      <text>
        <r>
          <rPr>
            <b/>
            <sz val="9"/>
            <rFont val="Segoe UI"/>
            <family val="2"/>
          </rPr>
          <t>Inserir o número desejado da Aba QUANTITATIVO</t>
        </r>
      </text>
    </comment>
    <comment ref="A53" authorId="0">
      <text>
        <r>
          <rPr>
            <b/>
            <sz val="9"/>
            <rFont val="Segoe UI"/>
            <family val="2"/>
          </rPr>
          <t>Inserir o número desejado da Aba QUANTITATIVO</t>
        </r>
      </text>
    </comment>
    <comment ref="A165" authorId="0">
      <text>
        <r>
          <rPr>
            <b/>
            <sz val="9"/>
            <rFont val="Segoe UI"/>
            <family val="2"/>
          </rPr>
          <t>Inserir o número do Subitem desejado da Aba QUANTITATIVO</t>
        </r>
      </text>
    </comment>
    <comment ref="A166" authorId="0">
      <text>
        <r>
          <rPr>
            <b/>
            <sz val="9"/>
            <rFont val="Segoe UI"/>
            <family val="2"/>
          </rPr>
          <t>Inserir o número desejado da Aba QUANTITATIVO</t>
        </r>
      </text>
    </comment>
    <comment ref="A167" authorId="0">
      <text>
        <r>
          <rPr>
            <b/>
            <sz val="9"/>
            <rFont val="Segoe UI"/>
            <family val="2"/>
          </rPr>
          <t>Inserir o número desejado da Aba QUANTITATIVO</t>
        </r>
      </text>
    </comment>
    <comment ref="A168" authorId="0">
      <text>
        <r>
          <rPr>
            <b/>
            <sz val="9"/>
            <rFont val="Segoe UI"/>
            <family val="2"/>
          </rPr>
          <t>Inserir o número desejado da Aba QUANTITATIVO</t>
        </r>
      </text>
    </comment>
    <comment ref="A206" authorId="0">
      <text>
        <r>
          <rPr>
            <b/>
            <sz val="9"/>
            <rFont val="Segoe UI"/>
            <family val="2"/>
          </rPr>
          <t>Inserir o número desejado da Aba QUANTITATIVO</t>
        </r>
      </text>
    </comment>
    <comment ref="A217" authorId="0">
      <text>
        <r>
          <rPr>
            <b/>
            <sz val="9"/>
            <rFont val="Segoe UI"/>
            <family val="2"/>
          </rPr>
          <t>Inserir o número desejado da Aba QUANTITATIVO</t>
        </r>
      </text>
    </comment>
    <comment ref="A218" authorId="0">
      <text>
        <r>
          <rPr>
            <b/>
            <sz val="9"/>
            <rFont val="Segoe UI"/>
            <family val="2"/>
          </rPr>
          <t>Inserir o número desejado da Aba QUANTITATIVO</t>
        </r>
      </text>
    </comment>
    <comment ref="A219" authorId="0">
      <text>
        <r>
          <rPr>
            <b/>
            <sz val="9"/>
            <rFont val="Segoe UI"/>
            <family val="2"/>
          </rPr>
          <t>Inserir o número desejado da Aba QUANTITATIVO</t>
        </r>
      </text>
    </comment>
    <comment ref="A220" authorId="0">
      <text>
        <r>
          <rPr>
            <b/>
            <sz val="9"/>
            <rFont val="Segoe UI"/>
            <family val="2"/>
          </rPr>
          <t>Inserir o número desejado da Aba QUANTITATIVO</t>
        </r>
      </text>
    </comment>
    <comment ref="A221" authorId="0">
      <text>
        <r>
          <rPr>
            <b/>
            <sz val="9"/>
            <rFont val="Segoe UI"/>
            <family val="2"/>
          </rPr>
          <t>Inserir o número desejado da Aba QUANTITATIVO</t>
        </r>
      </text>
    </comment>
    <comment ref="A222" authorId="0">
      <text>
        <r>
          <rPr>
            <b/>
            <sz val="9"/>
            <rFont val="Segoe UI"/>
            <family val="2"/>
          </rPr>
          <t>Inserir o número desejado da Aba QUANTITATIVO</t>
        </r>
      </text>
    </comment>
    <comment ref="A223" authorId="0">
      <text>
        <r>
          <rPr>
            <b/>
            <sz val="9"/>
            <rFont val="Segoe UI"/>
            <family val="2"/>
          </rPr>
          <t>Inserir o número desejado da Aba QUANTITATIVO</t>
        </r>
      </text>
    </comment>
    <comment ref="A224" authorId="0">
      <text>
        <r>
          <rPr>
            <b/>
            <sz val="9"/>
            <rFont val="Segoe UI"/>
            <family val="2"/>
          </rPr>
          <t>Inserir o número desejado da Aba QUANTITATIVO</t>
        </r>
      </text>
    </comment>
    <comment ref="A225" authorId="0">
      <text>
        <r>
          <rPr>
            <b/>
            <sz val="9"/>
            <rFont val="Segoe UI"/>
            <family val="2"/>
          </rPr>
          <t>Inserir o número desejado da Aba QUANTITATIVO</t>
        </r>
      </text>
    </comment>
    <comment ref="A226" authorId="0">
      <text>
        <r>
          <rPr>
            <b/>
            <sz val="9"/>
            <rFont val="Segoe UI"/>
            <family val="2"/>
          </rPr>
          <t>Inserir o número desejado da Aba QUANTITATIVO</t>
        </r>
      </text>
    </comment>
    <comment ref="A227" authorId="0">
      <text>
        <r>
          <rPr>
            <b/>
            <sz val="9"/>
            <rFont val="Segoe UI"/>
            <family val="2"/>
          </rPr>
          <t>Inserir o número desejado da Aba QUANTITATIVO</t>
        </r>
      </text>
    </comment>
    <comment ref="A228" authorId="0">
      <text>
        <r>
          <rPr>
            <b/>
            <sz val="9"/>
            <rFont val="Segoe UI"/>
            <family val="2"/>
          </rPr>
          <t>Inserir o número desejado da Aba QUANTITATIVO</t>
        </r>
      </text>
    </comment>
    <comment ref="A229" authorId="0">
      <text>
        <r>
          <rPr>
            <b/>
            <sz val="9"/>
            <rFont val="Segoe UI"/>
            <family val="2"/>
          </rPr>
          <t>Inserir o número desejado da Aba QUANTITATIVO</t>
        </r>
      </text>
    </comment>
    <comment ref="A230" authorId="0">
      <text>
        <r>
          <rPr>
            <b/>
            <sz val="9"/>
            <rFont val="Segoe UI"/>
            <family val="2"/>
          </rPr>
          <t>Inserir o número desejado da Aba QUANTITATIVO</t>
        </r>
      </text>
    </comment>
    <comment ref="A231" authorId="0">
      <text>
        <r>
          <rPr>
            <b/>
            <sz val="9"/>
            <rFont val="Segoe UI"/>
            <family val="2"/>
          </rPr>
          <t>Inserir o número desejado da Aba QUANTITATIVO</t>
        </r>
      </text>
    </comment>
    <comment ref="A232" authorId="0">
      <text>
        <r>
          <rPr>
            <b/>
            <sz val="9"/>
            <rFont val="Segoe UI"/>
            <family val="2"/>
          </rPr>
          <t>Inserir o número desejado da Aba QUANTITATIVO</t>
        </r>
      </text>
    </comment>
    <comment ref="A239" authorId="0">
      <text>
        <r>
          <rPr>
            <b/>
            <sz val="9"/>
            <rFont val="Segoe UI"/>
            <family val="2"/>
          </rPr>
          <t>Inserir o número desejado da Aba QUANTITATIVO</t>
        </r>
      </text>
    </comment>
    <comment ref="A240" authorId="0">
      <text>
        <r>
          <rPr>
            <b/>
            <sz val="9"/>
            <rFont val="Segoe UI"/>
            <family val="2"/>
          </rPr>
          <t>Inserir o número desejado da Aba QUANTITATIVO</t>
        </r>
      </text>
    </comment>
    <comment ref="A241" authorId="0">
      <text>
        <r>
          <rPr>
            <b/>
            <sz val="9"/>
            <rFont val="Segoe UI"/>
            <family val="2"/>
          </rPr>
          <t>Inserir o número desejado da Aba QUANTITATIVO</t>
        </r>
      </text>
    </comment>
    <comment ref="A242" authorId="0">
      <text>
        <r>
          <rPr>
            <b/>
            <sz val="9"/>
            <rFont val="Segoe UI"/>
            <family val="2"/>
          </rPr>
          <t>Inserir o número desejado da Aba QUANTITATIVO</t>
        </r>
      </text>
    </comment>
    <comment ref="A243" authorId="0">
      <text>
        <r>
          <rPr>
            <b/>
            <sz val="9"/>
            <rFont val="Segoe UI"/>
            <family val="2"/>
          </rPr>
          <t>Inserir o número desejado da Aba QUANTITATIVO</t>
        </r>
      </text>
    </comment>
    <comment ref="A244" authorId="0">
      <text>
        <r>
          <rPr>
            <b/>
            <sz val="9"/>
            <rFont val="Segoe UI"/>
            <family val="2"/>
          </rPr>
          <t>Inserir o número desejado da Aba QUANTITATIVO</t>
        </r>
      </text>
    </comment>
    <comment ref="A250" authorId="0">
      <text>
        <r>
          <rPr>
            <b/>
            <sz val="9"/>
            <rFont val="Segoe UI"/>
            <family val="2"/>
          </rPr>
          <t>Inserir o número desejado da Aba QUANTITATIVO</t>
        </r>
      </text>
    </comment>
    <comment ref="A251" authorId="0">
      <text>
        <r>
          <rPr>
            <b/>
            <sz val="9"/>
            <rFont val="Segoe UI"/>
            <family val="2"/>
          </rPr>
          <t>Inserir o número desejado da Aba QUANTITATIVO</t>
        </r>
      </text>
    </comment>
    <comment ref="A252" authorId="0">
      <text>
        <r>
          <rPr>
            <b/>
            <sz val="9"/>
            <rFont val="Segoe UI"/>
            <family val="2"/>
          </rPr>
          <t>Inserir o número desejado da Aba QUANTITATIVO</t>
        </r>
      </text>
    </comment>
    <comment ref="A253" authorId="0">
      <text>
        <r>
          <rPr>
            <b/>
            <sz val="9"/>
            <rFont val="Segoe UI"/>
            <family val="2"/>
          </rPr>
          <t>Inserir o número desejado da Aba QUANTITATIVO</t>
        </r>
      </text>
    </comment>
    <comment ref="A254" authorId="0">
      <text>
        <r>
          <rPr>
            <b/>
            <sz val="9"/>
            <rFont val="Segoe UI"/>
            <family val="2"/>
          </rPr>
          <t>Inserir o número desejado da Aba QUANTITATIVO</t>
        </r>
      </text>
    </comment>
    <comment ref="A343" authorId="0">
      <text>
        <r>
          <rPr>
            <b/>
            <sz val="9"/>
            <rFont val="Segoe UI"/>
            <family val="2"/>
          </rPr>
          <t>Inserir o número do Subitem desejado da Aba QUANTITATIVO</t>
        </r>
      </text>
    </comment>
    <comment ref="A344" authorId="0">
      <text>
        <r>
          <rPr>
            <b/>
            <sz val="9"/>
            <rFont val="Segoe UI"/>
            <family val="2"/>
          </rPr>
          <t>Inserir o número desejado da Aba QUANTITATIVO</t>
        </r>
      </text>
    </comment>
    <comment ref="A70" authorId="0">
      <text>
        <r>
          <rPr>
            <b/>
            <sz val="9"/>
            <rFont val="Segoe UI"/>
            <family val="2"/>
          </rPr>
          <t>Inserir o número desejado da Aba QUANTITATIVO</t>
        </r>
      </text>
    </comment>
    <comment ref="A71" authorId="0">
      <text>
        <r>
          <rPr>
            <b/>
            <sz val="9"/>
            <rFont val="Segoe UI"/>
            <family val="2"/>
          </rPr>
          <t>Inserir o número desejado da Aba QUANTITATIVO</t>
        </r>
      </text>
    </comment>
    <comment ref="A78" authorId="0">
      <text>
        <r>
          <rPr>
            <b/>
            <sz val="9"/>
            <rFont val="Segoe UI"/>
            <family val="2"/>
          </rPr>
          <t>Inserir o número desejado da Aba QUANTITATIVO</t>
        </r>
      </text>
    </comment>
    <comment ref="A77" authorId="0">
      <text>
        <r>
          <rPr>
            <b/>
            <sz val="9"/>
            <rFont val="Segoe UI"/>
            <family val="2"/>
          </rPr>
          <t>Inserir o número desejado da Aba QUANTITATIVO</t>
        </r>
      </text>
    </comment>
    <comment ref="A117" authorId="0">
      <text>
        <r>
          <rPr>
            <b/>
            <sz val="9"/>
            <rFont val="Segoe UI"/>
            <family val="2"/>
          </rPr>
          <t>Inserir o número desejado da Aba QUANTITATIVO</t>
        </r>
      </text>
    </comment>
    <comment ref="A118" authorId="0">
      <text>
        <r>
          <rPr>
            <b/>
            <sz val="9"/>
            <rFont val="Segoe UI"/>
            <family val="2"/>
          </rPr>
          <t>Inserir o número desejado da Aba QUANTITATIVO</t>
        </r>
      </text>
    </comment>
    <comment ref="A141" authorId="0">
      <text>
        <r>
          <rPr>
            <b/>
            <sz val="9"/>
            <rFont val="Segoe UI"/>
            <family val="2"/>
          </rPr>
          <t>Inserir o número desejado da Aba QUANTITATIVO</t>
        </r>
      </text>
    </comment>
    <comment ref="A140" authorId="0">
      <text>
        <r>
          <rPr>
            <b/>
            <sz val="9"/>
            <rFont val="Segoe UI"/>
            <family val="2"/>
          </rPr>
          <t>Inserir o número desejado da Aba QUANTITATIVO</t>
        </r>
      </text>
    </comment>
    <comment ref="A138" authorId="0">
      <text>
        <r>
          <rPr>
            <b/>
            <sz val="9"/>
            <rFont val="Segoe UI"/>
            <family val="2"/>
          </rPr>
          <t>Inserir o número desejado da Aba QUANTITATIVO</t>
        </r>
      </text>
    </comment>
    <comment ref="A139" authorId="0">
      <text>
        <r>
          <rPr>
            <b/>
            <sz val="9"/>
            <rFont val="Segoe UI"/>
            <family val="2"/>
          </rPr>
          <t>Inserir o número desejado da Aba QUANTITATIVO</t>
        </r>
      </text>
    </comment>
    <comment ref="A143" authorId="0">
      <text>
        <r>
          <rPr>
            <b/>
            <sz val="9"/>
            <rFont val="Segoe UI"/>
            <family val="2"/>
          </rPr>
          <t>Inserir o número do Subitem desejado da Aba QUANTITATIVO</t>
        </r>
      </text>
    </comment>
    <comment ref="A144" authorId="0">
      <text>
        <r>
          <rPr>
            <b/>
            <sz val="9"/>
            <rFont val="Segoe UI"/>
            <family val="2"/>
          </rPr>
          <t>Inserir o número desejado da Aba QUANTITATIVO</t>
        </r>
      </text>
    </comment>
    <comment ref="A198" authorId="0">
      <text>
        <r>
          <rPr>
            <b/>
            <sz val="9"/>
            <rFont val="Segoe UI"/>
            <family val="2"/>
          </rPr>
          <t>Inserir o número desejado da Aba QUANTITATIVO</t>
        </r>
      </text>
    </comment>
    <comment ref="A199" authorId="0">
      <text>
        <r>
          <rPr>
            <b/>
            <sz val="9"/>
            <rFont val="Segoe UI"/>
            <family val="2"/>
          </rPr>
          <t>Inserir o número desejado da Aba QUANTITATIVO</t>
        </r>
      </text>
    </comment>
    <comment ref="A200" authorId="0">
      <text>
        <r>
          <rPr>
            <b/>
            <sz val="9"/>
            <rFont val="Segoe UI"/>
            <family val="2"/>
          </rPr>
          <t>Inserir o número desejado da Aba QUANTITATIVO</t>
        </r>
      </text>
    </comment>
    <comment ref="A201" authorId="0">
      <text>
        <r>
          <rPr>
            <b/>
            <sz val="9"/>
            <rFont val="Segoe UI"/>
            <family val="2"/>
          </rPr>
          <t>Inserir o número desejado da Aba QUANTITATIVO</t>
        </r>
      </text>
    </comment>
    <comment ref="A202" authorId="0">
      <text>
        <r>
          <rPr>
            <b/>
            <sz val="9"/>
            <rFont val="Segoe UI"/>
            <family val="2"/>
          </rPr>
          <t>Inserir o número desejado da Aba QUANTITATIVO</t>
        </r>
      </text>
    </comment>
    <comment ref="A233" authorId="0">
      <text>
        <r>
          <rPr>
            <b/>
            <sz val="9"/>
            <rFont val="Segoe UI"/>
            <family val="2"/>
          </rPr>
          <t>Inserir o número desejado da Aba QUANTITATIVO</t>
        </r>
      </text>
    </comment>
    <comment ref="A234" authorId="0">
      <text>
        <r>
          <rPr>
            <b/>
            <sz val="9"/>
            <rFont val="Segoe UI"/>
            <family val="2"/>
          </rPr>
          <t>Inserir o número desejado da Aba QUANTITATIVO</t>
        </r>
      </text>
    </comment>
    <comment ref="A235" authorId="0">
      <text>
        <r>
          <rPr>
            <b/>
            <sz val="9"/>
            <rFont val="Segoe UI"/>
            <family val="2"/>
          </rPr>
          <t>Inserir o número desejado da Aba QUANTITATIVO</t>
        </r>
      </text>
    </comment>
    <comment ref="A236" authorId="0">
      <text>
        <r>
          <rPr>
            <b/>
            <sz val="9"/>
            <rFont val="Segoe UI"/>
            <family val="2"/>
          </rPr>
          <t>Inserir o número desejado da Aba QUANTITATIVO</t>
        </r>
      </text>
    </comment>
    <comment ref="A237" authorId="0">
      <text>
        <r>
          <rPr>
            <b/>
            <sz val="9"/>
            <rFont val="Segoe UI"/>
            <family val="2"/>
          </rPr>
          <t>Inserir o número desejado da Aba QUANTITATIVO</t>
        </r>
      </text>
    </comment>
    <comment ref="A238" authorId="0">
      <text>
        <r>
          <rPr>
            <b/>
            <sz val="9"/>
            <rFont val="Segoe UI"/>
            <family val="2"/>
          </rPr>
          <t>Inserir o número desejado da Aba QUANTITATIVO</t>
        </r>
      </text>
    </comment>
    <comment ref="A292" authorId="0">
      <text>
        <r>
          <rPr>
            <b/>
            <sz val="9"/>
            <rFont val="Segoe UI"/>
            <family val="2"/>
          </rPr>
          <t>Inserir o número desejado da Aba QUANTITATIVO</t>
        </r>
      </text>
    </comment>
    <comment ref="A308" authorId="0">
      <text>
        <r>
          <rPr>
            <b/>
            <sz val="9"/>
            <rFont val="Segoe UI"/>
            <family val="2"/>
          </rPr>
          <t>Inserir o número desejado da Aba QUANTITATIVO</t>
        </r>
      </text>
    </comment>
    <comment ref="A309" authorId="0">
      <text>
        <r>
          <rPr>
            <b/>
            <sz val="9"/>
            <rFont val="Segoe UI"/>
            <family val="2"/>
          </rPr>
          <t>Inserir o número desejado da Aba QUANTITATIVO</t>
        </r>
      </text>
    </comment>
    <comment ref="A310" authorId="0">
      <text>
        <r>
          <rPr>
            <b/>
            <sz val="9"/>
            <rFont val="Segoe UI"/>
            <family val="2"/>
          </rPr>
          <t>Inserir o número desejado da Aba QUANTITATIVO</t>
        </r>
      </text>
    </comment>
    <comment ref="A311" authorId="0">
      <text>
        <r>
          <rPr>
            <b/>
            <sz val="9"/>
            <rFont val="Segoe UI"/>
            <family val="2"/>
          </rPr>
          <t>Inserir o número desejado da Aba QUANTITATIVO</t>
        </r>
      </text>
    </comment>
    <comment ref="A312" authorId="0">
      <text>
        <r>
          <rPr>
            <b/>
            <sz val="9"/>
            <rFont val="Segoe UI"/>
            <family val="2"/>
          </rPr>
          <t>Inserir o número desejado da Aba QUANTITATIVO</t>
        </r>
      </text>
    </comment>
    <comment ref="A313" authorId="0">
      <text>
        <r>
          <rPr>
            <b/>
            <sz val="9"/>
            <rFont val="Segoe UI"/>
            <family val="2"/>
          </rPr>
          <t>Inserir o número desejado da Aba QUANTITATIVO</t>
        </r>
      </text>
    </comment>
    <comment ref="A314" authorId="0">
      <text>
        <r>
          <rPr>
            <b/>
            <sz val="9"/>
            <rFont val="Segoe UI"/>
            <family val="2"/>
          </rPr>
          <t>Inserir o número desejado da Aba QUANTITATIVO</t>
        </r>
      </text>
    </comment>
    <comment ref="A284" authorId="0">
      <text>
        <r>
          <rPr>
            <b/>
            <sz val="9"/>
            <rFont val="Segoe UI"/>
            <family val="2"/>
          </rPr>
          <t>Inserir o número desejado da Aba QUANTITATIVO</t>
        </r>
      </text>
    </comment>
    <comment ref="A285" authorId="0">
      <text>
        <r>
          <rPr>
            <b/>
            <sz val="9"/>
            <rFont val="Segoe UI"/>
            <family val="2"/>
          </rPr>
          <t>Inserir o número desejado da Aba QUANTITATIVO</t>
        </r>
      </text>
    </comment>
    <comment ref="A286" authorId="0">
      <text>
        <r>
          <rPr>
            <b/>
            <sz val="9"/>
            <rFont val="Segoe UI"/>
            <family val="2"/>
          </rPr>
          <t>Inserir o número desejado da Aba QUANTITATIVO</t>
        </r>
      </text>
    </comment>
    <comment ref="A287" authorId="0">
      <text>
        <r>
          <rPr>
            <b/>
            <sz val="9"/>
            <rFont val="Segoe UI"/>
            <family val="2"/>
          </rPr>
          <t>Inserir o número desejado da Aba QUANTITATIVO</t>
        </r>
      </text>
    </comment>
    <comment ref="A288" authorId="0">
      <text>
        <r>
          <rPr>
            <b/>
            <sz val="9"/>
            <rFont val="Segoe UI"/>
            <family val="2"/>
          </rPr>
          <t>Inserir o número desejado da Aba QUANTITATIVO</t>
        </r>
      </text>
    </comment>
    <comment ref="A289" authorId="0">
      <text>
        <r>
          <rPr>
            <b/>
            <sz val="9"/>
            <rFont val="Segoe UI"/>
            <family val="2"/>
          </rPr>
          <t>Inserir o número desejado da Aba QUANTITATIVO</t>
        </r>
      </text>
    </comment>
    <comment ref="A290" authorId="0">
      <text>
        <r>
          <rPr>
            <b/>
            <sz val="9"/>
            <rFont val="Segoe UI"/>
            <family val="2"/>
          </rPr>
          <t>Inserir o número desejado da Aba QUANTITATIVO</t>
        </r>
      </text>
    </comment>
    <comment ref="A291" authorId="0">
      <text>
        <r>
          <rPr>
            <b/>
            <sz val="9"/>
            <rFont val="Segoe UI"/>
            <family val="2"/>
          </rPr>
          <t>Inserir o número desejado da Aba QUANTITATIVO</t>
        </r>
      </text>
    </comment>
    <comment ref="A276" authorId="0">
      <text>
        <r>
          <rPr>
            <b/>
            <sz val="9"/>
            <rFont val="Segoe UI"/>
            <family val="2"/>
          </rPr>
          <t>Inserir o número desejado da Aba QUANTITATIVO</t>
        </r>
      </text>
    </comment>
    <comment ref="A277" authorId="0">
      <text>
        <r>
          <rPr>
            <b/>
            <sz val="9"/>
            <rFont val="Segoe UI"/>
            <family val="2"/>
          </rPr>
          <t>Inserir o número desejado da Aba QUANTITATIVO</t>
        </r>
      </text>
    </comment>
    <comment ref="A278" authorId="0">
      <text>
        <r>
          <rPr>
            <b/>
            <sz val="9"/>
            <rFont val="Segoe UI"/>
            <family val="2"/>
          </rPr>
          <t>Inserir o número desejado da Aba QUANTITATIVO</t>
        </r>
      </text>
    </comment>
    <comment ref="A279" authorId="0">
      <text>
        <r>
          <rPr>
            <b/>
            <sz val="9"/>
            <rFont val="Segoe UI"/>
            <family val="2"/>
          </rPr>
          <t>Inserir o número desejado da Aba QUANTITATIVO</t>
        </r>
      </text>
    </comment>
    <comment ref="A280" authorId="0">
      <text>
        <r>
          <rPr>
            <b/>
            <sz val="9"/>
            <rFont val="Segoe UI"/>
            <family val="2"/>
          </rPr>
          <t>Inserir o número desejado da Aba QUANTITATIVO</t>
        </r>
      </text>
    </comment>
    <comment ref="A281" authorId="0">
      <text>
        <r>
          <rPr>
            <b/>
            <sz val="9"/>
            <rFont val="Segoe UI"/>
            <family val="2"/>
          </rPr>
          <t>Inserir o número desejado da Aba QUANTITATIVO</t>
        </r>
      </text>
    </comment>
    <comment ref="A282" authorId="0">
      <text>
        <r>
          <rPr>
            <b/>
            <sz val="9"/>
            <rFont val="Segoe UI"/>
            <family val="2"/>
          </rPr>
          <t>Inserir o número desejado da Aba QUANTITATIVO</t>
        </r>
      </text>
    </comment>
    <comment ref="A283" authorId="0">
      <text>
        <r>
          <rPr>
            <b/>
            <sz val="9"/>
            <rFont val="Segoe UI"/>
            <family val="2"/>
          </rPr>
          <t>Inserir o número desejado da Aba QUANTITATIVO</t>
        </r>
      </text>
    </comment>
    <comment ref="A268" authorId="0">
      <text>
        <r>
          <rPr>
            <b/>
            <sz val="9"/>
            <rFont val="Segoe UI"/>
            <family val="2"/>
          </rPr>
          <t>Inserir o número desejado da Aba QUANTITATIVO</t>
        </r>
      </text>
    </comment>
    <comment ref="A269" authorId="0">
      <text>
        <r>
          <rPr>
            <b/>
            <sz val="9"/>
            <rFont val="Segoe UI"/>
            <family val="2"/>
          </rPr>
          <t>Inserir o número desejado da Aba QUANTITATIVO</t>
        </r>
      </text>
    </comment>
    <comment ref="A270" authorId="0">
      <text>
        <r>
          <rPr>
            <b/>
            <sz val="9"/>
            <rFont val="Segoe UI"/>
            <family val="2"/>
          </rPr>
          <t>Inserir o número desejado da Aba QUANTITATIVO</t>
        </r>
      </text>
    </comment>
    <comment ref="A271" authorId="0">
      <text>
        <r>
          <rPr>
            <b/>
            <sz val="9"/>
            <rFont val="Segoe UI"/>
            <family val="2"/>
          </rPr>
          <t>Inserir o número desejado da Aba QUANTITATIVO</t>
        </r>
      </text>
    </comment>
    <comment ref="A272" authorId="0">
      <text>
        <r>
          <rPr>
            <b/>
            <sz val="9"/>
            <rFont val="Segoe UI"/>
            <family val="2"/>
          </rPr>
          <t>Inserir o número desejado da Aba QUANTITATIVO</t>
        </r>
      </text>
    </comment>
    <comment ref="A273" authorId="0">
      <text>
        <r>
          <rPr>
            <b/>
            <sz val="9"/>
            <rFont val="Segoe UI"/>
            <family val="2"/>
          </rPr>
          <t>Inserir o número desejado da Aba QUANTITATIVO</t>
        </r>
      </text>
    </comment>
    <comment ref="A274" authorId="0">
      <text>
        <r>
          <rPr>
            <b/>
            <sz val="9"/>
            <rFont val="Segoe UI"/>
            <family val="2"/>
          </rPr>
          <t>Inserir o número desejado da Aba QUANTITATIVO</t>
        </r>
      </text>
    </comment>
    <comment ref="A275" authorId="0">
      <text>
        <r>
          <rPr>
            <b/>
            <sz val="9"/>
            <rFont val="Segoe UI"/>
            <family val="2"/>
          </rPr>
          <t>Inserir o número desejado da Aba QUANTITATIVO</t>
        </r>
      </text>
    </comment>
    <comment ref="A260" authorId="0">
      <text>
        <r>
          <rPr>
            <b/>
            <sz val="9"/>
            <rFont val="Segoe UI"/>
            <family val="2"/>
          </rPr>
          <t>Inserir o número desejado da Aba QUANTITATIVO</t>
        </r>
      </text>
    </comment>
    <comment ref="A261" authorId="0">
      <text>
        <r>
          <rPr>
            <b/>
            <sz val="9"/>
            <rFont val="Segoe UI"/>
            <family val="2"/>
          </rPr>
          <t>Inserir o número desejado da Aba QUANTITATIVO</t>
        </r>
      </text>
    </comment>
    <comment ref="A262" authorId="0">
      <text>
        <r>
          <rPr>
            <b/>
            <sz val="9"/>
            <rFont val="Segoe UI"/>
            <family val="2"/>
          </rPr>
          <t>Inserir o número desejado da Aba QUANTITATIVO</t>
        </r>
      </text>
    </comment>
    <comment ref="A263" authorId="0">
      <text>
        <r>
          <rPr>
            <b/>
            <sz val="9"/>
            <rFont val="Segoe UI"/>
            <family val="2"/>
          </rPr>
          <t>Inserir o número desejado da Aba QUANTITATIVO</t>
        </r>
      </text>
    </comment>
    <comment ref="A264" authorId="0">
      <text>
        <r>
          <rPr>
            <b/>
            <sz val="9"/>
            <rFont val="Segoe UI"/>
            <family val="2"/>
          </rPr>
          <t>Inserir o número desejado da Aba QUANTITATIVO</t>
        </r>
      </text>
    </comment>
    <comment ref="A265" authorId="0">
      <text>
        <r>
          <rPr>
            <b/>
            <sz val="9"/>
            <rFont val="Segoe UI"/>
            <family val="2"/>
          </rPr>
          <t>Inserir o número desejado da Aba QUANTITATIVO</t>
        </r>
      </text>
    </comment>
    <comment ref="A266" authorId="0">
      <text>
        <r>
          <rPr>
            <b/>
            <sz val="9"/>
            <rFont val="Segoe UI"/>
            <family val="2"/>
          </rPr>
          <t>Inserir o número desejado da Aba QUANTITATIVO</t>
        </r>
      </text>
    </comment>
    <comment ref="A267" authorId="0">
      <text>
        <r>
          <rPr>
            <b/>
            <sz val="9"/>
            <rFont val="Segoe UI"/>
            <family val="2"/>
          </rPr>
          <t>Inserir o número desejado da Aba QUANTITATIVO</t>
        </r>
      </text>
    </comment>
    <comment ref="A293" authorId="0">
      <text>
        <r>
          <rPr>
            <b/>
            <sz val="9"/>
            <rFont val="Segoe UI"/>
            <family val="2"/>
          </rPr>
          <t>Inserir o número desejado da Aba QUANTITATIVO</t>
        </r>
      </text>
    </comment>
    <comment ref="A294" authorId="0">
      <text>
        <r>
          <rPr>
            <b/>
            <sz val="9"/>
            <rFont val="Segoe UI"/>
            <family val="2"/>
          </rPr>
          <t>Inserir o número desejado da Aba QUANTITATIVO</t>
        </r>
      </text>
    </comment>
    <comment ref="A295" authorId="0">
      <text>
        <r>
          <rPr>
            <b/>
            <sz val="9"/>
            <rFont val="Segoe UI"/>
            <family val="2"/>
          </rPr>
          <t>Inserir o número desejado da Aba QUANTITATIVO</t>
        </r>
      </text>
    </comment>
    <comment ref="A296" authorId="0">
      <text>
        <r>
          <rPr>
            <b/>
            <sz val="9"/>
            <rFont val="Segoe UI"/>
            <family val="2"/>
          </rPr>
          <t>Inserir o número desejado da Aba QUANTITATIVO</t>
        </r>
      </text>
    </comment>
    <comment ref="A297" authorId="0">
      <text>
        <r>
          <rPr>
            <b/>
            <sz val="9"/>
            <rFont val="Segoe UI"/>
            <family val="2"/>
          </rPr>
          <t>Inserir o número desejado da Aba QUANTITATIVO</t>
        </r>
      </text>
    </comment>
    <comment ref="A298" authorId="0">
      <text>
        <r>
          <rPr>
            <b/>
            <sz val="9"/>
            <rFont val="Segoe UI"/>
            <family val="2"/>
          </rPr>
          <t>Inserir o número desejado da Aba QUANTITATIVO</t>
        </r>
      </text>
    </comment>
    <comment ref="A299" authorId="0">
      <text>
        <r>
          <rPr>
            <b/>
            <sz val="9"/>
            <rFont val="Segoe UI"/>
            <family val="2"/>
          </rPr>
          <t>Inserir o número desejado da Aba QUANTITATIVO</t>
        </r>
      </text>
    </comment>
    <comment ref="A300" authorId="0">
      <text>
        <r>
          <rPr>
            <b/>
            <sz val="9"/>
            <rFont val="Segoe UI"/>
            <family val="2"/>
          </rPr>
          <t>Inserir o número desejado da Aba QUANTITATIVO</t>
        </r>
      </text>
    </comment>
    <comment ref="A301" authorId="0">
      <text>
        <r>
          <rPr>
            <b/>
            <sz val="9"/>
            <rFont val="Segoe UI"/>
            <family val="2"/>
          </rPr>
          <t>Inserir o número desejado da Aba QUANTITATIVO</t>
        </r>
      </text>
    </comment>
    <comment ref="A302" authorId="0">
      <text>
        <r>
          <rPr>
            <b/>
            <sz val="9"/>
            <rFont val="Segoe UI"/>
            <family val="2"/>
          </rPr>
          <t>Inserir o número desejado da Aba QUANTITATIVO</t>
        </r>
      </text>
    </comment>
    <comment ref="A303" authorId="0">
      <text>
        <r>
          <rPr>
            <b/>
            <sz val="9"/>
            <rFont val="Segoe UI"/>
            <family val="2"/>
          </rPr>
          <t>Inserir o número desejado da Aba QUANTITATIVO</t>
        </r>
      </text>
    </comment>
    <comment ref="A304" authorId="0">
      <text>
        <r>
          <rPr>
            <b/>
            <sz val="9"/>
            <rFont val="Segoe UI"/>
            <family val="2"/>
          </rPr>
          <t>Inserir o número desejado da Aba QUANTITATIVO</t>
        </r>
      </text>
    </comment>
    <comment ref="A305" authorId="0">
      <text>
        <r>
          <rPr>
            <b/>
            <sz val="9"/>
            <rFont val="Segoe UI"/>
            <family val="2"/>
          </rPr>
          <t>Inserir o número desejado da Aba QUANTITATIVO</t>
        </r>
      </text>
    </comment>
    <comment ref="A306" authorId="0">
      <text>
        <r>
          <rPr>
            <b/>
            <sz val="9"/>
            <rFont val="Segoe UI"/>
            <family val="2"/>
          </rPr>
          <t>Inserir o número desejado da Aba QUANTITATIVO</t>
        </r>
      </text>
    </comment>
    <comment ref="A307" authorId="0">
      <text>
        <r>
          <rPr>
            <b/>
            <sz val="9"/>
            <rFont val="Segoe UI"/>
            <family val="2"/>
          </rPr>
          <t>Inserir o número desejado da Aba QUANTITATIVO</t>
        </r>
      </text>
    </comment>
    <comment ref="A323" authorId="0">
      <text>
        <r>
          <rPr>
            <b/>
            <sz val="9"/>
            <rFont val="Segoe UI"/>
            <family val="2"/>
          </rPr>
          <t>Inserir o número desejado da Aba QUANTITATIVO</t>
        </r>
      </text>
    </comment>
    <comment ref="A326" authorId="0">
      <text>
        <r>
          <rPr>
            <b/>
            <sz val="9"/>
            <rFont val="Segoe UI"/>
            <family val="2"/>
          </rPr>
          <t>Inserir o número desejado da Aba QUANTITATIVO</t>
        </r>
      </text>
    </comment>
    <comment ref="A325" authorId="0">
      <text>
        <r>
          <rPr>
            <b/>
            <sz val="9"/>
            <rFont val="Segoe UI"/>
            <family val="2"/>
          </rPr>
          <t>Inserir o número desejado da Aba QUANTITATIVO</t>
        </r>
      </text>
    </comment>
    <comment ref="A324" authorId="0">
      <text>
        <r>
          <rPr>
            <b/>
            <sz val="9"/>
            <rFont val="Segoe UI"/>
            <family val="2"/>
          </rPr>
          <t>Inserir o número desejado da Aba QUANTITATIVO</t>
        </r>
      </text>
    </comment>
    <comment ref="A327" authorId="0">
      <text>
        <r>
          <rPr>
            <b/>
            <sz val="9"/>
            <rFont val="Segoe UI"/>
            <family val="2"/>
          </rPr>
          <t>Inserir o número desejado da Aba QUANTITATIVO</t>
        </r>
      </text>
    </comment>
    <comment ref="A328" authorId="0">
      <text>
        <r>
          <rPr>
            <b/>
            <sz val="9"/>
            <rFont val="Segoe UI"/>
            <family val="2"/>
          </rPr>
          <t>Inserir o número desejado da Aba QUANTITATIVO</t>
        </r>
      </text>
    </comment>
    <comment ref="A329" authorId="0">
      <text>
        <r>
          <rPr>
            <b/>
            <sz val="9"/>
            <rFont val="Segoe UI"/>
            <family val="2"/>
          </rPr>
          <t>Inserir o número desejado da Aba QUANTITATIVO</t>
        </r>
      </text>
    </comment>
    <comment ref="A330" authorId="0">
      <text>
        <r>
          <rPr>
            <b/>
            <sz val="9"/>
            <rFont val="Segoe UI"/>
            <family val="2"/>
          </rPr>
          <t>Inserir o número desejado da Aba QUANTITATIVO</t>
        </r>
      </text>
    </comment>
    <comment ref="A340" authorId="0">
      <text>
        <r>
          <rPr>
            <b/>
            <sz val="9"/>
            <rFont val="Segoe UI"/>
            <family val="2"/>
          </rPr>
          <t>Inserir o número desejado da Aba QUANTITATIVO</t>
        </r>
      </text>
    </comment>
    <comment ref="A339" authorId="0">
      <text>
        <r>
          <rPr>
            <b/>
            <sz val="9"/>
            <rFont val="Segoe UI"/>
            <family val="2"/>
          </rPr>
          <t>Inserir o número desejado da Aba QUANTITATIVO</t>
        </r>
      </text>
    </comment>
    <comment ref="A337" authorId="0">
      <text>
        <r>
          <rPr>
            <b/>
            <sz val="9"/>
            <rFont val="Segoe UI"/>
            <family val="2"/>
          </rPr>
          <t>Inserir o número desejado da Aba QUANTITATIVO</t>
        </r>
      </text>
    </comment>
    <comment ref="A338" authorId="0">
      <text>
        <r>
          <rPr>
            <b/>
            <sz val="9"/>
            <rFont val="Segoe UI"/>
            <family val="2"/>
          </rPr>
          <t>Inserir o número desejado da Aba QUANTITATIVO</t>
        </r>
      </text>
    </comment>
    <comment ref="A350" authorId="0">
      <text>
        <r>
          <rPr>
            <b/>
            <sz val="9"/>
            <rFont val="Segoe UI"/>
            <family val="2"/>
          </rPr>
          <t>Inserir o número desejado da Aba QUANTITATIVO</t>
        </r>
      </text>
    </comment>
    <comment ref="A352" authorId="0">
      <text>
        <r>
          <rPr>
            <b/>
            <sz val="9"/>
            <rFont val="Segoe UI"/>
            <family val="2"/>
          </rPr>
          <t>Inserir o número do Subitem desejado da Aba QUANTITATIVO</t>
        </r>
      </text>
    </comment>
    <comment ref="A353" authorId="0">
      <text>
        <r>
          <rPr>
            <b/>
            <sz val="9"/>
            <rFont val="Segoe UI"/>
            <family val="2"/>
          </rPr>
          <t>Inserir o número desejado da Aba QUANTITATIVO</t>
        </r>
      </text>
    </comment>
    <comment ref="A355" authorId="0">
      <text>
        <r>
          <rPr>
            <b/>
            <sz val="9"/>
            <rFont val="Segoe UI"/>
            <family val="2"/>
          </rPr>
          <t>Inserir o número do Subitem desejado da Aba QUANTITATIVO</t>
        </r>
      </text>
    </comment>
    <comment ref="A356" authorId="0">
      <text>
        <r>
          <rPr>
            <b/>
            <sz val="9"/>
            <rFont val="Segoe UI"/>
            <family val="2"/>
          </rPr>
          <t>Inserir o número desejado da Aba QUANTITATIVO</t>
        </r>
      </text>
    </comment>
    <comment ref="A358" authorId="0">
      <text>
        <r>
          <rPr>
            <b/>
            <sz val="9"/>
            <rFont val="Segoe UI"/>
            <family val="2"/>
          </rPr>
          <t>Inserir o número desejado da Aba QUANTITATIVO</t>
        </r>
      </text>
    </comment>
    <comment ref="A357" authorId="0">
      <text>
        <r>
          <rPr>
            <b/>
            <sz val="9"/>
            <rFont val="Segoe UI"/>
            <family val="2"/>
          </rPr>
          <t>Inserir o número desejado da Aba QUANTITATIVO</t>
        </r>
      </text>
    </comment>
    <comment ref="A365" authorId="0">
      <text>
        <r>
          <rPr>
            <b/>
            <sz val="9"/>
            <rFont val="Segoe UI"/>
            <family val="2"/>
          </rPr>
          <t>Inserir o número desejado da Aba QUANTITATIVO</t>
        </r>
      </text>
    </comment>
    <comment ref="A364" authorId="0">
      <text>
        <r>
          <rPr>
            <b/>
            <sz val="9"/>
            <rFont val="Segoe UI"/>
            <family val="2"/>
          </rPr>
          <t>Inserir o número desejado da Aba QUANTITATIVO</t>
        </r>
      </text>
    </comment>
    <comment ref="A367" authorId="0">
      <text>
        <r>
          <rPr>
            <b/>
            <sz val="9"/>
            <rFont val="Segoe UI"/>
            <family val="2"/>
          </rPr>
          <t>Inserir o número do Subitem desejado da Aba QUANTITATIVO</t>
        </r>
      </text>
    </comment>
    <comment ref="A368" authorId="0">
      <text>
        <r>
          <rPr>
            <b/>
            <sz val="9"/>
            <rFont val="Segoe UI"/>
            <family val="2"/>
          </rPr>
          <t>Inserir o número desejado da Aba QUANTITATIVO</t>
        </r>
      </text>
    </comment>
    <comment ref="A369" authorId="0">
      <text>
        <r>
          <rPr>
            <b/>
            <sz val="9"/>
            <rFont val="Segoe UI"/>
            <family val="2"/>
          </rPr>
          <t>Inserir o número desejado da Aba QUANTITATIVO</t>
        </r>
      </text>
    </comment>
    <comment ref="A372" authorId="0">
      <text>
        <r>
          <rPr>
            <b/>
            <sz val="9"/>
            <rFont val="Segoe UI"/>
            <family val="2"/>
          </rPr>
          <t>Inserir o número do Item desejado da Aba QUANTITATIVO</t>
        </r>
        <r>
          <rPr>
            <sz val="9"/>
            <rFont val="Segoe UI"/>
            <family val="2"/>
          </rPr>
          <t xml:space="preserve">
</t>
        </r>
      </text>
    </comment>
    <comment ref="A373" authorId="0">
      <text>
        <r>
          <rPr>
            <b/>
            <sz val="9"/>
            <rFont val="Segoe UI"/>
            <family val="2"/>
          </rPr>
          <t>Inserir o número do Subitem desejado da Aba QUANTITATIVO</t>
        </r>
      </text>
    </comment>
    <comment ref="A374" authorId="0">
      <text>
        <r>
          <rPr>
            <b/>
            <sz val="9"/>
            <rFont val="Segoe UI"/>
            <family val="2"/>
          </rPr>
          <t>Inserir o número desejado da Aba QUANTITATIVO</t>
        </r>
      </text>
    </comment>
  </commentList>
</comments>
</file>

<file path=xl/comments2.xml><?xml version="1.0" encoding="utf-8"?>
<comments xmlns="http://schemas.openxmlformats.org/spreadsheetml/2006/main">
  <authors>
    <author>Usuario</author>
  </authors>
  <commentList>
    <comment ref="B12" authorId="0">
      <text>
        <r>
          <rPr>
            <b/>
            <sz val="9"/>
            <rFont val="Segoe UI"/>
            <family val="2"/>
          </rPr>
          <t xml:space="preserve">LISTA SUSPENSA
</t>
        </r>
        <r>
          <rPr>
            <sz val="9"/>
            <rFont val="Segoe UI"/>
            <family val="2"/>
          </rPr>
          <t>Escolher qual base de dados será utilizada para retornar os valores desejados.</t>
        </r>
      </text>
    </comment>
    <comment ref="C12" authorId="0">
      <text>
        <r>
          <rPr>
            <b/>
            <sz val="9"/>
            <rFont val="Segoe UI"/>
            <family val="2"/>
          </rPr>
          <t>Inserir CÓDIGO conforme REFERÊNCIA escolhida</t>
        </r>
      </text>
    </comment>
    <comment ref="B14" authorId="0">
      <text>
        <r>
          <rPr>
            <b/>
            <sz val="9"/>
            <rFont val="Segoe UI"/>
            <family val="2"/>
          </rPr>
          <t xml:space="preserve">LISTA SUSPENSA
</t>
        </r>
        <r>
          <rPr>
            <sz val="9"/>
            <rFont val="Segoe UI"/>
            <family val="2"/>
          </rPr>
          <t>Escolher qual base de dados será utilizada para retornar os valores desejados.</t>
        </r>
      </text>
    </comment>
    <comment ref="B16" authorId="0">
      <text>
        <r>
          <rPr>
            <b/>
            <sz val="9"/>
            <rFont val="Segoe UI"/>
            <family val="2"/>
          </rPr>
          <t xml:space="preserve">LISTA SUSPENSA
</t>
        </r>
        <r>
          <rPr>
            <sz val="9"/>
            <rFont val="Segoe UI"/>
            <family val="2"/>
          </rPr>
          <t>Escolher qual base de dados será utilizada para retornar os valores desejados.</t>
        </r>
      </text>
    </comment>
    <comment ref="B18" authorId="0">
      <text>
        <r>
          <rPr>
            <b/>
            <sz val="9"/>
            <rFont val="Segoe UI"/>
            <family val="2"/>
          </rPr>
          <t xml:space="preserve">LISTA SUSPENSA
</t>
        </r>
        <r>
          <rPr>
            <sz val="9"/>
            <rFont val="Segoe UI"/>
            <family val="2"/>
          </rPr>
          <t>Escolher qual base de dados será utilizada para retornar os valores desejados.</t>
        </r>
      </text>
    </comment>
    <comment ref="B20" authorId="0">
      <text>
        <r>
          <rPr>
            <b/>
            <sz val="9"/>
            <rFont val="Segoe UI"/>
            <family val="2"/>
          </rPr>
          <t xml:space="preserve">LISTA SUSPENSA
</t>
        </r>
        <r>
          <rPr>
            <sz val="9"/>
            <rFont val="Segoe UI"/>
            <family val="2"/>
          </rPr>
          <t>Escolher qual base de dados será utilizada para retornar os valores desejados.</t>
        </r>
      </text>
    </comment>
    <comment ref="B22" authorId="0">
      <text>
        <r>
          <rPr>
            <b/>
            <sz val="9"/>
            <rFont val="Segoe UI"/>
            <family val="2"/>
          </rPr>
          <t xml:space="preserve">LISTA SUSPENSA
</t>
        </r>
        <r>
          <rPr>
            <sz val="9"/>
            <rFont val="Segoe UI"/>
            <family val="2"/>
          </rPr>
          <t>Escolher qual base de dados será utilizada para retornar os valores desejados.</t>
        </r>
      </text>
    </comment>
    <comment ref="B74" authorId="0">
      <text>
        <r>
          <rPr>
            <b/>
            <sz val="9"/>
            <rFont val="Segoe UI"/>
            <family val="2"/>
          </rPr>
          <t xml:space="preserve">LISTA SUSPENSA
</t>
        </r>
        <r>
          <rPr>
            <sz val="9"/>
            <rFont val="Segoe UI"/>
            <family val="2"/>
          </rPr>
          <t>Escolher qual base de dados será utilizada para retornar os valores desejados.</t>
        </r>
      </text>
    </comment>
    <comment ref="C74" authorId="0">
      <text>
        <r>
          <rPr>
            <b/>
            <sz val="9"/>
            <rFont val="Segoe UI"/>
            <family val="2"/>
          </rPr>
          <t>Inserir CÓDIGO conforme REFERÊNCIA escolhida</t>
        </r>
      </text>
    </comment>
    <comment ref="B91" authorId="0">
      <text>
        <r>
          <rPr>
            <b/>
            <sz val="9"/>
            <rFont val="Segoe UI"/>
            <family val="2"/>
          </rPr>
          <t xml:space="preserve">LISTA SUSPENSA
</t>
        </r>
        <r>
          <rPr>
            <sz val="9"/>
            <rFont val="Segoe UI"/>
            <family val="2"/>
          </rPr>
          <t>Escolher qual base de dados será utilizada para retornar os valores desejados.</t>
        </r>
      </text>
    </comment>
    <comment ref="C91" authorId="0">
      <text>
        <r>
          <rPr>
            <b/>
            <sz val="9"/>
            <rFont val="Segoe UI"/>
            <family val="2"/>
          </rPr>
          <t>Inserir CÓDIGO conforme REFERÊNCIA escolhida</t>
        </r>
      </text>
    </comment>
    <comment ref="B128" authorId="0">
      <text>
        <r>
          <rPr>
            <b/>
            <sz val="9"/>
            <rFont val="Segoe UI"/>
            <family val="2"/>
          </rPr>
          <t xml:space="preserve">LISTA SUSPENSA
</t>
        </r>
        <r>
          <rPr>
            <sz val="9"/>
            <rFont val="Segoe UI"/>
            <family val="2"/>
          </rPr>
          <t>Escolher qual base de dados será utilizada para retornar os valores desejados.</t>
        </r>
      </text>
    </comment>
    <comment ref="C128" authorId="0">
      <text>
        <r>
          <rPr>
            <b/>
            <sz val="9"/>
            <rFont val="Segoe UI"/>
            <family val="2"/>
          </rPr>
          <t>Inserir CÓDIGO conforme REFERÊNCIA escolhida</t>
        </r>
      </text>
    </comment>
    <comment ref="B274" authorId="0">
      <text>
        <r>
          <rPr>
            <b/>
            <sz val="9"/>
            <rFont val="Segoe UI"/>
            <family val="2"/>
          </rPr>
          <t xml:space="preserve">LISTA SUSPENSA
</t>
        </r>
        <r>
          <rPr>
            <sz val="9"/>
            <rFont val="Segoe UI"/>
            <family val="2"/>
          </rPr>
          <t>Escolher qual base de dados será utilizada para retornar os valores desejados.</t>
        </r>
      </text>
    </comment>
    <comment ref="C274" authorId="0">
      <text>
        <r>
          <rPr>
            <b/>
            <sz val="9"/>
            <rFont val="Segoe UI"/>
            <family val="2"/>
          </rPr>
          <t>Inserir CÓDIGO conforme REFERÊNCIA escolhida</t>
        </r>
      </text>
    </comment>
    <comment ref="B249" authorId="0">
      <text>
        <r>
          <rPr>
            <b/>
            <sz val="9"/>
            <rFont val="Segoe UI"/>
            <family val="2"/>
          </rPr>
          <t xml:space="preserve">LISTA SUSPENSA
</t>
        </r>
        <r>
          <rPr>
            <sz val="9"/>
            <rFont val="Segoe UI"/>
            <family val="2"/>
          </rPr>
          <t>Escolher qual base de dados será utilizada para retornar os valores desejados.</t>
        </r>
      </text>
    </comment>
    <comment ref="C249" authorId="0">
      <text>
        <r>
          <rPr>
            <b/>
            <sz val="9"/>
            <rFont val="Segoe UI"/>
            <family val="2"/>
          </rPr>
          <t>Inserir CÓDIGO conforme REFERÊNCIA escolhida</t>
        </r>
      </text>
    </comment>
    <comment ref="B463" authorId="0">
      <text>
        <r>
          <rPr>
            <b/>
            <sz val="9"/>
            <rFont val="Segoe UI"/>
            <family val="2"/>
          </rPr>
          <t xml:space="preserve">LISTA SUSPENSA
</t>
        </r>
        <r>
          <rPr>
            <sz val="9"/>
            <rFont val="Segoe UI"/>
            <family val="2"/>
          </rPr>
          <t>Escolher qual base de dados será utilizada para retornar os valores desejados.</t>
        </r>
      </text>
    </comment>
    <comment ref="C463" authorId="0">
      <text>
        <r>
          <rPr>
            <b/>
            <sz val="9"/>
            <rFont val="Segoe UI"/>
            <family val="2"/>
          </rPr>
          <t>Inserir CÓDIGO conforme REFERÊNCIA escolhida</t>
        </r>
      </text>
    </comment>
    <comment ref="B465" authorId="0">
      <text>
        <r>
          <rPr>
            <b/>
            <sz val="9"/>
            <rFont val="Segoe UI"/>
            <family val="2"/>
          </rPr>
          <t xml:space="preserve">LISTA SUSPENSA
</t>
        </r>
        <r>
          <rPr>
            <sz val="9"/>
            <rFont val="Segoe UI"/>
            <family val="2"/>
          </rPr>
          <t>Escolher qual base de dados será utilizada para retornar os valores desejados.</t>
        </r>
      </text>
    </comment>
    <comment ref="C465" authorId="0">
      <text>
        <r>
          <rPr>
            <b/>
            <sz val="9"/>
            <rFont val="Segoe UI"/>
            <family val="2"/>
          </rPr>
          <t>Inserir CÓDIGO conforme REFERÊNCIA escolhida</t>
        </r>
      </text>
    </comment>
    <comment ref="B477" authorId="0">
      <text>
        <r>
          <rPr>
            <b/>
            <sz val="9"/>
            <rFont val="Segoe UI"/>
            <family val="2"/>
          </rPr>
          <t xml:space="preserve">LISTA SUSPENSA
</t>
        </r>
        <r>
          <rPr>
            <sz val="9"/>
            <rFont val="Segoe UI"/>
            <family val="2"/>
          </rPr>
          <t>Escolher qual base de dados será utilizada para retornar os valores desejados.</t>
        </r>
      </text>
    </comment>
    <comment ref="C477" authorId="0">
      <text>
        <r>
          <rPr>
            <b/>
            <sz val="9"/>
            <rFont val="Segoe UI"/>
            <family val="2"/>
          </rPr>
          <t>Inserir CÓDIGO conforme REFERÊNCIA escolhida</t>
        </r>
      </text>
    </comment>
    <comment ref="B479" authorId="0">
      <text>
        <r>
          <rPr>
            <b/>
            <sz val="9"/>
            <rFont val="Segoe UI"/>
            <family val="2"/>
          </rPr>
          <t xml:space="preserve">LISTA SUSPENSA
</t>
        </r>
        <r>
          <rPr>
            <sz val="9"/>
            <rFont val="Segoe UI"/>
            <family val="2"/>
          </rPr>
          <t>Escolher qual base de dados será utilizada para retornar os valores desejados.</t>
        </r>
      </text>
    </comment>
    <comment ref="C479" authorId="0">
      <text>
        <r>
          <rPr>
            <b/>
            <sz val="9"/>
            <rFont val="Segoe UI"/>
            <family val="2"/>
          </rPr>
          <t>Inserir CÓDIGO conforme REFERÊNCIA escolhida</t>
        </r>
      </text>
    </comment>
    <comment ref="B481" authorId="0">
      <text>
        <r>
          <rPr>
            <b/>
            <sz val="9"/>
            <rFont val="Segoe UI"/>
            <family val="2"/>
          </rPr>
          <t xml:space="preserve">LISTA SUSPENSA
</t>
        </r>
        <r>
          <rPr>
            <sz val="9"/>
            <rFont val="Segoe UI"/>
            <family val="2"/>
          </rPr>
          <t>Escolher qual base de dados será utilizada para retornar os valores desejados.</t>
        </r>
      </text>
    </comment>
    <comment ref="C481" authorId="0">
      <text>
        <r>
          <rPr>
            <b/>
            <sz val="9"/>
            <rFont val="Segoe UI"/>
            <family val="2"/>
          </rPr>
          <t>Inserir CÓDIGO conforme REFERÊNCIA escolhida</t>
        </r>
      </text>
    </comment>
    <comment ref="B486" authorId="0">
      <text>
        <r>
          <rPr>
            <b/>
            <sz val="9"/>
            <rFont val="Segoe UI"/>
            <family val="2"/>
          </rPr>
          <t xml:space="preserve">LISTA SUSPENSA
</t>
        </r>
        <r>
          <rPr>
            <sz val="9"/>
            <rFont val="Segoe UI"/>
            <family val="2"/>
          </rPr>
          <t>Escolher qual base de dados será utilizada para retornar os valores desejados.</t>
        </r>
      </text>
    </comment>
    <comment ref="C486" authorId="0">
      <text>
        <r>
          <rPr>
            <b/>
            <sz val="9"/>
            <rFont val="Segoe UI"/>
            <family val="2"/>
          </rPr>
          <t>Inserir CÓDIGO conforme REFERÊNCIA escolhida</t>
        </r>
      </text>
    </comment>
    <comment ref="B488" authorId="0">
      <text>
        <r>
          <rPr>
            <b/>
            <sz val="9"/>
            <rFont val="Segoe UI"/>
            <family val="2"/>
          </rPr>
          <t xml:space="preserve">LISTA SUSPENSA
</t>
        </r>
        <r>
          <rPr>
            <sz val="9"/>
            <rFont val="Segoe UI"/>
            <family val="2"/>
          </rPr>
          <t>Escolher qual base de dados será utilizada para retornar os valores desejados.</t>
        </r>
      </text>
    </comment>
    <comment ref="C488" authorId="0">
      <text>
        <r>
          <rPr>
            <b/>
            <sz val="9"/>
            <rFont val="Segoe UI"/>
            <family val="2"/>
          </rPr>
          <t>Inserir CÓDIGO conforme REFERÊNCIA escolhida</t>
        </r>
      </text>
    </comment>
    <comment ref="B499" authorId="0">
      <text>
        <r>
          <rPr>
            <b/>
            <sz val="9"/>
            <rFont val="Segoe UI"/>
            <family val="2"/>
          </rPr>
          <t xml:space="preserve">LISTA SUSPENSA
</t>
        </r>
        <r>
          <rPr>
            <sz val="9"/>
            <rFont val="Segoe UI"/>
            <family val="2"/>
          </rPr>
          <t>Escolher qual base de dados será utilizada para retornar os valores desejados.</t>
        </r>
      </text>
    </comment>
    <comment ref="C499" authorId="0">
      <text>
        <r>
          <rPr>
            <b/>
            <sz val="9"/>
            <rFont val="Segoe UI"/>
            <family val="2"/>
          </rPr>
          <t>Inserir CÓDIGO conforme REFERÊNCIA escolhida</t>
        </r>
      </text>
    </comment>
    <comment ref="B512" authorId="0">
      <text>
        <r>
          <rPr>
            <b/>
            <sz val="9"/>
            <rFont val="Segoe UI"/>
            <family val="2"/>
          </rPr>
          <t xml:space="preserve">LISTA SUSPENSA
</t>
        </r>
        <r>
          <rPr>
            <sz val="9"/>
            <rFont val="Segoe UI"/>
            <family val="2"/>
          </rPr>
          <t>Escolher qual base de dados será utilizada para retornar os valores desejados.</t>
        </r>
      </text>
    </comment>
    <comment ref="C512" authorId="0">
      <text>
        <r>
          <rPr>
            <b/>
            <sz val="9"/>
            <rFont val="Segoe UI"/>
            <family val="2"/>
          </rPr>
          <t>Inserir CÓDIGO conforme REFERÊNCIA escolhida</t>
        </r>
      </text>
    </comment>
    <comment ref="B282" authorId="0">
      <text>
        <r>
          <rPr>
            <b/>
            <sz val="9"/>
            <rFont val="Segoe UI"/>
            <family val="2"/>
          </rPr>
          <t xml:space="preserve">LISTA SUSPENSA
</t>
        </r>
        <r>
          <rPr>
            <sz val="9"/>
            <rFont val="Segoe UI"/>
            <family val="2"/>
          </rPr>
          <t>Escolher qual base de dados será utilizada para retornar os valores desejados.</t>
        </r>
      </text>
    </comment>
    <comment ref="C282" authorId="0">
      <text>
        <r>
          <rPr>
            <b/>
            <sz val="9"/>
            <rFont val="Segoe UI"/>
            <family val="2"/>
          </rPr>
          <t>Inserir CÓDIGO conforme REFERÊNCIA escolhida</t>
        </r>
      </text>
    </comment>
    <comment ref="B285" authorId="0">
      <text>
        <r>
          <rPr>
            <b/>
            <sz val="9"/>
            <rFont val="Segoe UI"/>
            <family val="2"/>
          </rPr>
          <t xml:space="preserve">LISTA SUSPENSA
</t>
        </r>
        <r>
          <rPr>
            <sz val="9"/>
            <rFont val="Segoe UI"/>
            <family val="2"/>
          </rPr>
          <t>Escolher qual base de dados será utilizada para retornar os valores desejados.</t>
        </r>
      </text>
    </comment>
    <comment ref="C285" authorId="0">
      <text>
        <r>
          <rPr>
            <b/>
            <sz val="9"/>
            <rFont val="Segoe UI"/>
            <family val="2"/>
          </rPr>
          <t>Inserir CÓDIGO conforme REFERÊNCIA escolhida</t>
        </r>
      </text>
    </comment>
    <comment ref="B287" authorId="0">
      <text>
        <r>
          <rPr>
            <b/>
            <sz val="9"/>
            <rFont val="Segoe UI"/>
            <family val="2"/>
          </rPr>
          <t xml:space="preserve">LISTA SUSPENSA
</t>
        </r>
        <r>
          <rPr>
            <sz val="9"/>
            <rFont val="Segoe UI"/>
            <family val="2"/>
          </rPr>
          <t>Escolher qual base de dados será utilizada para retornar os valores desejados.</t>
        </r>
      </text>
    </comment>
    <comment ref="C287" authorId="0">
      <text>
        <r>
          <rPr>
            <b/>
            <sz val="9"/>
            <rFont val="Segoe UI"/>
            <family val="2"/>
          </rPr>
          <t>Inserir CÓDIGO conforme REFERÊNCIA escolhida</t>
        </r>
      </text>
    </comment>
    <comment ref="B290" authorId="0">
      <text>
        <r>
          <rPr>
            <b/>
            <sz val="9"/>
            <rFont val="Segoe UI"/>
            <family val="2"/>
          </rPr>
          <t xml:space="preserve">LISTA SUSPENSA
</t>
        </r>
        <r>
          <rPr>
            <sz val="9"/>
            <rFont val="Segoe UI"/>
            <family val="2"/>
          </rPr>
          <t>Escolher qual base de dados será utilizada para retornar os valores desejados.</t>
        </r>
      </text>
    </comment>
    <comment ref="C290" authorId="0">
      <text>
        <r>
          <rPr>
            <b/>
            <sz val="9"/>
            <rFont val="Segoe UI"/>
            <family val="2"/>
          </rPr>
          <t>Inserir CÓDIGO conforme REFERÊNCIA escolhida</t>
        </r>
      </text>
    </comment>
    <comment ref="B292" authorId="0">
      <text>
        <r>
          <rPr>
            <b/>
            <sz val="9"/>
            <rFont val="Segoe UI"/>
            <family val="2"/>
          </rPr>
          <t xml:space="preserve">LISTA SUSPENSA
</t>
        </r>
        <r>
          <rPr>
            <sz val="9"/>
            <rFont val="Segoe UI"/>
            <family val="2"/>
          </rPr>
          <t>Escolher qual base de dados será utilizada para retornar os valores desejados.</t>
        </r>
      </text>
    </comment>
    <comment ref="C292" authorId="0">
      <text>
        <r>
          <rPr>
            <b/>
            <sz val="9"/>
            <rFont val="Segoe UI"/>
            <family val="2"/>
          </rPr>
          <t>Inserir CÓDIGO conforme REFERÊNCIA escolhida</t>
        </r>
      </text>
    </comment>
    <comment ref="B242" authorId="0">
      <text>
        <r>
          <rPr>
            <b/>
            <sz val="9"/>
            <rFont val="Segoe UI"/>
            <family val="2"/>
          </rPr>
          <t xml:space="preserve">LISTA SUSPENSA
</t>
        </r>
        <r>
          <rPr>
            <sz val="9"/>
            <rFont val="Segoe UI"/>
            <family val="2"/>
          </rPr>
          <t>Escolher qual base de dados será utilizada para retornar os valores desejados.</t>
        </r>
      </text>
    </comment>
    <comment ref="C242" authorId="0">
      <text>
        <r>
          <rPr>
            <b/>
            <sz val="9"/>
            <rFont val="Segoe UI"/>
            <family val="2"/>
          </rPr>
          <t>Inserir CÓDIGO conforme REFERÊNCIA escolhida</t>
        </r>
      </text>
    </comment>
    <comment ref="B239" authorId="0">
      <text>
        <r>
          <rPr>
            <b/>
            <sz val="9"/>
            <rFont val="Segoe UI"/>
            <family val="2"/>
          </rPr>
          <t xml:space="preserve">LISTA SUSPENSA
</t>
        </r>
        <r>
          <rPr>
            <sz val="9"/>
            <rFont val="Segoe UI"/>
            <family val="2"/>
          </rPr>
          <t>Escolher qual base de dados será utilizada para retornar os valores desejados.</t>
        </r>
      </text>
    </comment>
    <comment ref="C239" authorId="0">
      <text>
        <r>
          <rPr>
            <b/>
            <sz val="9"/>
            <rFont val="Segoe UI"/>
            <family val="2"/>
          </rPr>
          <t>Inserir CÓDIGO conforme REFERÊNCIA escolhida</t>
        </r>
      </text>
    </comment>
    <comment ref="B76" authorId="0">
      <text>
        <r>
          <rPr>
            <b/>
            <sz val="9"/>
            <rFont val="Segoe UI"/>
            <family val="2"/>
          </rPr>
          <t xml:space="preserve">LISTA SUSPENSA
</t>
        </r>
        <r>
          <rPr>
            <sz val="9"/>
            <rFont val="Segoe UI"/>
            <family val="2"/>
          </rPr>
          <t>Escolher qual base de dados será utilizada para retornar os valores desejados.</t>
        </r>
      </text>
    </comment>
    <comment ref="C76" authorId="0">
      <text>
        <r>
          <rPr>
            <b/>
            <sz val="9"/>
            <rFont val="Segoe UI"/>
            <family val="2"/>
          </rPr>
          <t>Inserir CÓDIGO conforme REFERÊNCIA escolhida</t>
        </r>
      </text>
    </comment>
    <comment ref="B82" authorId="0">
      <text>
        <r>
          <rPr>
            <b/>
            <sz val="9"/>
            <rFont val="Segoe UI"/>
            <family val="2"/>
          </rPr>
          <t xml:space="preserve">LISTA SUSPENSA
</t>
        </r>
        <r>
          <rPr>
            <sz val="9"/>
            <rFont val="Segoe UI"/>
            <family val="2"/>
          </rPr>
          <t>Escolher qual base de dados será utilizada para retornar os valores desejados.</t>
        </r>
      </text>
    </comment>
    <comment ref="C82" authorId="0">
      <text>
        <r>
          <rPr>
            <b/>
            <sz val="9"/>
            <rFont val="Segoe UI"/>
            <family val="2"/>
          </rPr>
          <t>Inserir CÓDIGO conforme REFERÊNCIA escolhida</t>
        </r>
      </text>
    </comment>
    <comment ref="B84" authorId="0">
      <text>
        <r>
          <rPr>
            <b/>
            <sz val="9"/>
            <rFont val="Segoe UI"/>
            <family val="2"/>
          </rPr>
          <t xml:space="preserve">LISTA SUSPENSA
</t>
        </r>
        <r>
          <rPr>
            <sz val="9"/>
            <rFont val="Segoe UI"/>
            <family val="2"/>
          </rPr>
          <t>Escolher qual base de dados será utilizada para retornar os valores desejados.</t>
        </r>
      </text>
    </comment>
    <comment ref="C84" authorId="0">
      <text>
        <r>
          <rPr>
            <b/>
            <sz val="9"/>
            <rFont val="Segoe UI"/>
            <family val="2"/>
          </rPr>
          <t>Inserir CÓDIGO conforme REFERÊNCIA escolhida</t>
        </r>
      </text>
    </comment>
    <comment ref="B97" authorId="0">
      <text>
        <r>
          <rPr>
            <b/>
            <sz val="9"/>
            <rFont val="Segoe UI"/>
            <family val="2"/>
          </rPr>
          <t xml:space="preserve">LISTA SUSPENSA
</t>
        </r>
        <r>
          <rPr>
            <sz val="9"/>
            <rFont val="Segoe UI"/>
            <family val="2"/>
          </rPr>
          <t>Escolher qual base de dados será utilizada para retornar os valores desejados.</t>
        </r>
      </text>
    </comment>
    <comment ref="C97" authorId="0">
      <text>
        <r>
          <rPr>
            <b/>
            <sz val="9"/>
            <rFont val="Segoe UI"/>
            <family val="2"/>
          </rPr>
          <t>Inserir CÓDIGO conforme REFERÊNCIA escolhida</t>
        </r>
      </text>
    </comment>
    <comment ref="B99" authorId="0">
      <text>
        <r>
          <rPr>
            <b/>
            <sz val="9"/>
            <rFont val="Segoe UI"/>
            <family val="2"/>
          </rPr>
          <t xml:space="preserve">LISTA SUSPENSA
</t>
        </r>
        <r>
          <rPr>
            <sz val="9"/>
            <rFont val="Segoe UI"/>
            <family val="2"/>
          </rPr>
          <t>Escolher qual base de dados será utilizada para retornar os valores desejados.</t>
        </r>
      </text>
    </comment>
    <comment ref="C99" authorId="0">
      <text>
        <r>
          <rPr>
            <b/>
            <sz val="9"/>
            <rFont val="Segoe UI"/>
            <family val="2"/>
          </rPr>
          <t>Inserir CÓDIGO conforme REFERÊNCIA escolhida</t>
        </r>
      </text>
    </comment>
    <comment ref="B101" authorId="0">
      <text>
        <r>
          <rPr>
            <b/>
            <sz val="9"/>
            <rFont val="Segoe UI"/>
            <family val="2"/>
          </rPr>
          <t xml:space="preserve">LISTA SUSPENSA
</t>
        </r>
        <r>
          <rPr>
            <sz val="9"/>
            <rFont val="Segoe UI"/>
            <family val="2"/>
          </rPr>
          <t>Escolher qual base de dados será utilizada para retornar os valores desejados.</t>
        </r>
      </text>
    </comment>
    <comment ref="C101" authorId="0">
      <text>
        <r>
          <rPr>
            <b/>
            <sz val="9"/>
            <rFont val="Segoe UI"/>
            <family val="2"/>
          </rPr>
          <t>Inserir CÓDIGO conforme REFERÊNCIA escolhida</t>
        </r>
      </text>
    </comment>
    <comment ref="B104" authorId="0">
      <text>
        <r>
          <rPr>
            <b/>
            <sz val="9"/>
            <rFont val="Segoe UI"/>
            <family val="2"/>
          </rPr>
          <t xml:space="preserve">LISTA SUSPENSA
</t>
        </r>
        <r>
          <rPr>
            <sz val="9"/>
            <rFont val="Segoe UI"/>
            <family val="2"/>
          </rPr>
          <t>Escolher qual base de dados será utilizada para retornar os valores desejados.</t>
        </r>
      </text>
    </comment>
    <comment ref="C104" authorId="0">
      <text>
        <r>
          <rPr>
            <b/>
            <sz val="9"/>
            <rFont val="Segoe UI"/>
            <family val="2"/>
          </rPr>
          <t>Inserir CÓDIGO conforme REFERÊNCIA escolhida</t>
        </r>
      </text>
    </comment>
    <comment ref="B113" authorId="0">
      <text>
        <r>
          <rPr>
            <b/>
            <sz val="9"/>
            <rFont val="Segoe UI"/>
            <family val="2"/>
          </rPr>
          <t xml:space="preserve">LISTA SUSPENSA
</t>
        </r>
        <r>
          <rPr>
            <sz val="9"/>
            <rFont val="Segoe UI"/>
            <family val="2"/>
          </rPr>
          <t>Escolher qual base de dados será utilizada para retornar os valores desejados.</t>
        </r>
      </text>
    </comment>
    <comment ref="C113" authorId="0">
      <text>
        <r>
          <rPr>
            <b/>
            <sz val="9"/>
            <rFont val="Segoe UI"/>
            <family val="2"/>
          </rPr>
          <t>Inserir CÓDIGO conforme REFERÊNCIA escolhida</t>
        </r>
      </text>
    </comment>
    <comment ref="B132" authorId="0">
      <text>
        <r>
          <rPr>
            <b/>
            <sz val="9"/>
            <rFont val="Segoe UI"/>
            <family val="2"/>
          </rPr>
          <t xml:space="preserve">LISTA SUSPENSA
</t>
        </r>
        <r>
          <rPr>
            <sz val="9"/>
            <rFont val="Segoe UI"/>
            <family val="2"/>
          </rPr>
          <t>Escolher qual base de dados será utilizada para retornar os valores desejados.</t>
        </r>
      </text>
    </comment>
    <comment ref="C132" authorId="0">
      <text>
        <r>
          <rPr>
            <b/>
            <sz val="9"/>
            <rFont val="Segoe UI"/>
            <family val="2"/>
          </rPr>
          <t>Inserir CÓDIGO conforme REFERÊNCIA escolhida</t>
        </r>
      </text>
    </comment>
    <comment ref="B134" authorId="0">
      <text>
        <r>
          <rPr>
            <b/>
            <sz val="9"/>
            <rFont val="Segoe UI"/>
            <family val="2"/>
          </rPr>
          <t xml:space="preserve">LISTA SUSPENSA
</t>
        </r>
        <r>
          <rPr>
            <sz val="9"/>
            <rFont val="Segoe UI"/>
            <family val="2"/>
          </rPr>
          <t>Escolher qual base de dados será utilizada para retornar os valores desejados.</t>
        </r>
      </text>
    </comment>
    <comment ref="C134" authorId="0">
      <text>
        <r>
          <rPr>
            <b/>
            <sz val="9"/>
            <rFont val="Segoe UI"/>
            <family val="2"/>
          </rPr>
          <t>Inserir CÓDIGO conforme REFERÊNCIA escolhida</t>
        </r>
      </text>
    </comment>
    <comment ref="B136" authorId="0">
      <text>
        <r>
          <rPr>
            <b/>
            <sz val="9"/>
            <rFont val="Segoe UI"/>
            <family val="2"/>
          </rPr>
          <t xml:space="preserve">LISTA SUSPENSA
</t>
        </r>
        <r>
          <rPr>
            <sz val="9"/>
            <rFont val="Segoe UI"/>
            <family val="2"/>
          </rPr>
          <t>Escolher qual base de dados será utilizada para retornar os valores desejados.</t>
        </r>
      </text>
    </comment>
    <comment ref="C136" authorId="0">
      <text>
        <r>
          <rPr>
            <b/>
            <sz val="9"/>
            <rFont val="Segoe UI"/>
            <family val="2"/>
          </rPr>
          <t>Inserir CÓDIGO conforme REFERÊNCIA escolhida</t>
        </r>
      </text>
    </comment>
    <comment ref="B143" authorId="0">
      <text>
        <r>
          <rPr>
            <b/>
            <sz val="9"/>
            <rFont val="Segoe UI"/>
            <family val="2"/>
          </rPr>
          <t xml:space="preserve">LISTA SUSPENSA
</t>
        </r>
        <r>
          <rPr>
            <sz val="9"/>
            <rFont val="Segoe UI"/>
            <family val="2"/>
          </rPr>
          <t>Escolher qual base de dados será utilizada para retornar os valores desejados.</t>
        </r>
      </text>
    </comment>
    <comment ref="C143" authorId="0">
      <text>
        <r>
          <rPr>
            <b/>
            <sz val="9"/>
            <rFont val="Segoe UI"/>
            <family val="2"/>
          </rPr>
          <t>Inserir CÓDIGO conforme REFERÊNCIA escolhida</t>
        </r>
      </text>
    </comment>
    <comment ref="B146" authorId="0">
      <text>
        <r>
          <rPr>
            <b/>
            <sz val="9"/>
            <rFont val="Segoe UI"/>
            <family val="2"/>
          </rPr>
          <t xml:space="preserve">LISTA SUSPENSA
</t>
        </r>
        <r>
          <rPr>
            <sz val="9"/>
            <rFont val="Segoe UI"/>
            <family val="2"/>
          </rPr>
          <t>Escolher qual base de dados será utilizada para retornar os valores desejados.</t>
        </r>
      </text>
    </comment>
    <comment ref="B150" authorId="0">
      <text>
        <r>
          <rPr>
            <b/>
            <sz val="9"/>
            <rFont val="Segoe UI"/>
            <family val="2"/>
          </rPr>
          <t xml:space="preserve">LISTA SUSPENSA
</t>
        </r>
        <r>
          <rPr>
            <sz val="9"/>
            <rFont val="Segoe UI"/>
            <family val="2"/>
          </rPr>
          <t>Escolher qual base de dados será utilizada para retornar os valores desejados.</t>
        </r>
      </text>
    </comment>
    <comment ref="C150" authorId="0">
      <text>
        <r>
          <rPr>
            <b/>
            <sz val="9"/>
            <rFont val="Segoe UI"/>
            <family val="2"/>
          </rPr>
          <t>Inserir CÓDIGO conforme REFERÊNCIA escolhida</t>
        </r>
      </text>
    </comment>
    <comment ref="B152" authorId="0">
      <text>
        <r>
          <rPr>
            <b/>
            <sz val="9"/>
            <rFont val="Segoe UI"/>
            <family val="2"/>
          </rPr>
          <t xml:space="preserve">LISTA SUSPENSA
</t>
        </r>
        <r>
          <rPr>
            <sz val="9"/>
            <rFont val="Segoe UI"/>
            <family val="2"/>
          </rPr>
          <t>Escolher qual base de dados será utilizada para retornar os valores desejados.</t>
        </r>
      </text>
    </comment>
    <comment ref="C152" authorId="0">
      <text>
        <r>
          <rPr>
            <b/>
            <sz val="9"/>
            <rFont val="Segoe UI"/>
            <family val="2"/>
          </rPr>
          <t>Inserir CÓDIGO conforme REFERÊNCIA escolhida</t>
        </r>
      </text>
    </comment>
    <comment ref="B221" authorId="0">
      <text>
        <r>
          <rPr>
            <b/>
            <sz val="9"/>
            <rFont val="Segoe UI"/>
            <family val="2"/>
          </rPr>
          <t xml:space="preserve">LISTA SUSPENSA
</t>
        </r>
        <r>
          <rPr>
            <sz val="9"/>
            <rFont val="Segoe UI"/>
            <family val="2"/>
          </rPr>
          <t>Escolher qual base de dados será utilizada para retornar os valores desejados.</t>
        </r>
      </text>
    </comment>
    <comment ref="C221" authorId="0">
      <text>
        <r>
          <rPr>
            <b/>
            <sz val="9"/>
            <rFont val="Segoe UI"/>
            <family val="2"/>
          </rPr>
          <t>Inserir CÓDIGO conforme REFERÊNCIA escolhida</t>
        </r>
      </text>
    </comment>
    <comment ref="B681" authorId="0">
      <text>
        <r>
          <rPr>
            <b/>
            <sz val="9"/>
            <rFont val="Segoe UI"/>
            <family val="2"/>
          </rPr>
          <t xml:space="preserve">LISTA SUSPENSA
</t>
        </r>
        <r>
          <rPr>
            <sz val="9"/>
            <rFont val="Segoe UI"/>
            <family val="2"/>
          </rPr>
          <t>Escolher qual base de dados será utilizada para retornar os valores desejados.</t>
        </r>
      </text>
    </comment>
    <comment ref="C681" authorId="0">
      <text>
        <r>
          <rPr>
            <b/>
            <sz val="9"/>
            <rFont val="Segoe UI"/>
            <family val="2"/>
          </rPr>
          <t>Inserir CÓDIGO conforme REFERÊNCIA escolhida</t>
        </r>
      </text>
    </comment>
    <comment ref="N97" authorId="0">
      <text>
        <r>
          <rPr>
            <b/>
            <sz val="9"/>
            <rFont val="Segoe UI"/>
            <family val="2"/>
          </rPr>
          <t>Inserir CÓDIGO conforme REFERÊNCIA escolhida</t>
        </r>
      </text>
    </comment>
    <comment ref="N99" authorId="0">
      <text>
        <r>
          <rPr>
            <b/>
            <sz val="9"/>
            <rFont val="Segoe UI"/>
            <family val="2"/>
          </rPr>
          <t>Inserir CÓDIGO conforme REFERÊNCIA escolhida</t>
        </r>
      </text>
    </comment>
    <comment ref="N134" authorId="0">
      <text>
        <r>
          <rPr>
            <b/>
            <sz val="9"/>
            <rFont val="Segoe UI"/>
            <family val="2"/>
          </rPr>
          <t>Inserir CÓDIGO conforme REFERÊNCIA escolhida</t>
        </r>
      </text>
    </comment>
    <comment ref="B300" authorId="0">
      <text>
        <r>
          <rPr>
            <b/>
            <sz val="9"/>
            <rFont val="Segoe UI"/>
            <family val="2"/>
          </rPr>
          <t xml:space="preserve">LISTA SUSPENSA
</t>
        </r>
        <r>
          <rPr>
            <sz val="9"/>
            <rFont val="Segoe UI"/>
            <family val="2"/>
          </rPr>
          <t>Escolher qual base de dados será utilizada para retornar os valores desejados.</t>
        </r>
      </text>
    </comment>
    <comment ref="B296" authorId="0">
      <text>
        <r>
          <rPr>
            <b/>
            <sz val="9"/>
            <rFont val="Segoe UI"/>
            <family val="2"/>
          </rPr>
          <t xml:space="preserve">LISTA SUSPENSA
</t>
        </r>
        <r>
          <rPr>
            <sz val="9"/>
            <rFont val="Segoe UI"/>
            <family val="2"/>
          </rPr>
          <t>Escolher qual base de dados será utilizada para retornar os valores desejados.</t>
        </r>
      </text>
    </comment>
    <comment ref="O97" authorId="0">
      <text>
        <r>
          <rPr>
            <b/>
            <sz val="9"/>
            <rFont val="Segoe UI"/>
            <family val="2"/>
          </rPr>
          <t>Inserir CÓDIGO conforme REFERÊNCIA escolhida</t>
        </r>
      </text>
    </comment>
    <comment ref="O99" authorId="0">
      <text>
        <r>
          <rPr>
            <b/>
            <sz val="9"/>
            <rFont val="Segoe UI"/>
            <family val="2"/>
          </rPr>
          <t>Inserir CÓDIGO conforme REFERÊNCIA escolhida</t>
        </r>
      </text>
    </comment>
    <comment ref="B467" authorId="0">
      <text>
        <r>
          <rPr>
            <b/>
            <sz val="9"/>
            <rFont val="Segoe UI"/>
            <family val="2"/>
          </rPr>
          <t xml:space="preserve">LISTA SUSPENSA
</t>
        </r>
        <r>
          <rPr>
            <sz val="9"/>
            <rFont val="Segoe UI"/>
            <family val="2"/>
          </rPr>
          <t>Escolher qual base de dados será utilizada para retornar os valores desejados.</t>
        </r>
      </text>
    </comment>
    <comment ref="C467" authorId="0">
      <text>
        <r>
          <rPr>
            <b/>
            <sz val="9"/>
            <rFont val="Segoe UI"/>
            <family val="2"/>
          </rPr>
          <t>Inserir CÓDIGO conforme REFERÊNCIA escolhida</t>
        </r>
      </text>
    </comment>
    <comment ref="B469" authorId="0">
      <text>
        <r>
          <rPr>
            <b/>
            <sz val="9"/>
            <rFont val="Segoe UI"/>
            <family val="2"/>
          </rPr>
          <t xml:space="preserve">LISTA SUSPENSA
</t>
        </r>
        <r>
          <rPr>
            <sz val="9"/>
            <rFont val="Segoe UI"/>
            <family val="2"/>
          </rPr>
          <t>Escolher qual base de dados será utilizada para retornar os valores desejados.</t>
        </r>
      </text>
    </comment>
    <comment ref="C469" authorId="0">
      <text>
        <r>
          <rPr>
            <b/>
            <sz val="9"/>
            <rFont val="Segoe UI"/>
            <family val="2"/>
          </rPr>
          <t>Inserir CÓDIGO conforme REFERÊNCIA escolhida</t>
        </r>
      </text>
    </comment>
    <comment ref="B471" authorId="0">
      <text>
        <r>
          <rPr>
            <b/>
            <sz val="9"/>
            <rFont val="Segoe UI"/>
            <family val="2"/>
          </rPr>
          <t xml:space="preserve">LISTA SUSPENSA
</t>
        </r>
        <r>
          <rPr>
            <sz val="9"/>
            <rFont val="Segoe UI"/>
            <family val="2"/>
          </rPr>
          <t>Escolher qual base de dados será utilizada para retornar os valores desejados.</t>
        </r>
      </text>
    </comment>
    <comment ref="C471" authorId="0">
      <text>
        <r>
          <rPr>
            <b/>
            <sz val="9"/>
            <rFont val="Segoe UI"/>
            <family val="2"/>
          </rPr>
          <t>Inserir CÓDIGO conforme REFERÊNCIA escolhida</t>
        </r>
      </text>
    </comment>
    <comment ref="B473" authorId="0">
      <text>
        <r>
          <rPr>
            <b/>
            <sz val="9"/>
            <rFont val="Segoe UI"/>
            <family val="2"/>
          </rPr>
          <t xml:space="preserve">LISTA SUSPENSA
</t>
        </r>
        <r>
          <rPr>
            <sz val="9"/>
            <rFont val="Segoe UI"/>
            <family val="2"/>
          </rPr>
          <t>Escolher qual base de dados será utilizada para retornar os valores desejados.</t>
        </r>
      </text>
    </comment>
    <comment ref="C473" authorId="0">
      <text>
        <r>
          <rPr>
            <b/>
            <sz val="9"/>
            <rFont val="Segoe UI"/>
            <family val="2"/>
          </rPr>
          <t>Inserir CÓDIGO conforme REFERÊNCIA escolhida</t>
        </r>
      </text>
    </comment>
    <comment ref="B652" authorId="0">
      <text>
        <r>
          <rPr>
            <b/>
            <sz val="9"/>
            <rFont val="Segoe UI"/>
            <family val="2"/>
          </rPr>
          <t xml:space="preserve">LISTA SUSPENSA
</t>
        </r>
        <r>
          <rPr>
            <sz val="9"/>
            <rFont val="Segoe UI"/>
            <family val="2"/>
          </rPr>
          <t>Escolher qual base de dados será utilizada para retornar os valores desejados.</t>
        </r>
      </text>
    </comment>
    <comment ref="C652" authorId="0">
      <text>
        <r>
          <rPr>
            <b/>
            <sz val="9"/>
            <rFont val="Segoe UI"/>
            <family val="2"/>
          </rPr>
          <t>Inserir CÓDIGO conforme REFERÊNCIA escolhida</t>
        </r>
      </text>
    </comment>
    <comment ref="B657" authorId="0">
      <text>
        <r>
          <rPr>
            <b/>
            <sz val="9"/>
            <rFont val="Segoe UI"/>
            <family val="2"/>
          </rPr>
          <t xml:space="preserve">LISTA SUSPENSA
</t>
        </r>
        <r>
          <rPr>
            <sz val="9"/>
            <rFont val="Segoe UI"/>
            <family val="2"/>
          </rPr>
          <t>Escolher qual base de dados será utilizada para retornar os valores desejados.</t>
        </r>
      </text>
    </comment>
    <comment ref="C657" authorId="0">
      <text>
        <r>
          <rPr>
            <b/>
            <sz val="9"/>
            <rFont val="Segoe UI"/>
            <family val="2"/>
          </rPr>
          <t>Inserir CÓDIGO conforme REFERÊNCIA escolhida</t>
        </r>
      </text>
    </comment>
    <comment ref="B660" authorId="0">
      <text>
        <r>
          <rPr>
            <b/>
            <sz val="9"/>
            <rFont val="Segoe UI"/>
            <family val="2"/>
          </rPr>
          <t xml:space="preserve">LISTA SUSPENSA
</t>
        </r>
        <r>
          <rPr>
            <sz val="9"/>
            <rFont val="Segoe UI"/>
            <family val="2"/>
          </rPr>
          <t>Escolher qual base de dados será utilizada para retornar os valores desejados.</t>
        </r>
      </text>
    </comment>
    <comment ref="C660" authorId="0">
      <text>
        <r>
          <rPr>
            <b/>
            <sz val="9"/>
            <rFont val="Segoe UI"/>
            <family val="2"/>
          </rPr>
          <t>Inserir CÓDIGO conforme REFERÊNCIA escolhida</t>
        </r>
      </text>
    </comment>
    <comment ref="B662" authorId="0">
      <text>
        <r>
          <rPr>
            <b/>
            <sz val="9"/>
            <rFont val="Segoe UI"/>
            <family val="2"/>
          </rPr>
          <t xml:space="preserve">LISTA SUSPENSA
</t>
        </r>
        <r>
          <rPr>
            <sz val="9"/>
            <rFont val="Segoe UI"/>
            <family val="2"/>
          </rPr>
          <t>Escolher qual base de dados será utilizada para retornar os valores desejados.</t>
        </r>
      </text>
    </comment>
    <comment ref="C662" authorId="0">
      <text>
        <r>
          <rPr>
            <b/>
            <sz val="9"/>
            <rFont val="Segoe UI"/>
            <family val="2"/>
          </rPr>
          <t>Inserir CÓDIGO conforme REFERÊNCIA escolhida</t>
        </r>
      </text>
    </comment>
    <comment ref="B664" authorId="0">
      <text>
        <r>
          <rPr>
            <b/>
            <sz val="9"/>
            <rFont val="Segoe UI"/>
            <family val="2"/>
          </rPr>
          <t xml:space="preserve">LISTA SUSPENSA
</t>
        </r>
        <r>
          <rPr>
            <sz val="9"/>
            <rFont val="Segoe UI"/>
            <family val="2"/>
          </rPr>
          <t>Escolher qual base de dados será utilizada para retornar os valores desejados.</t>
        </r>
      </text>
    </comment>
    <comment ref="C664" authorId="0">
      <text>
        <r>
          <rPr>
            <b/>
            <sz val="9"/>
            <rFont val="Segoe UI"/>
            <family val="2"/>
          </rPr>
          <t>Inserir CÓDIGO conforme REFERÊNCIA escolhida</t>
        </r>
      </text>
    </comment>
    <comment ref="B264" authorId="0">
      <text>
        <r>
          <rPr>
            <b/>
            <sz val="9"/>
            <rFont val="Segoe UI"/>
            <family val="2"/>
          </rPr>
          <t xml:space="preserve">LISTA SUSPENSA
</t>
        </r>
        <r>
          <rPr>
            <sz val="9"/>
            <rFont val="Segoe UI"/>
            <family val="2"/>
          </rPr>
          <t>Escolher qual base de dados será utilizada para retornar os valores desejados.</t>
        </r>
      </text>
    </comment>
    <comment ref="C264" authorId="0">
      <text>
        <r>
          <rPr>
            <b/>
            <sz val="9"/>
            <rFont val="Segoe UI"/>
            <family val="2"/>
          </rPr>
          <t>Inserir CÓDIGO conforme REFERÊNCIA escolhida</t>
        </r>
      </text>
    </comment>
    <comment ref="B304" authorId="0">
      <text>
        <r>
          <rPr>
            <b/>
            <sz val="9"/>
            <rFont val="Segoe UI"/>
            <family val="2"/>
          </rPr>
          <t xml:space="preserve">LISTA SUSPENSA
</t>
        </r>
        <r>
          <rPr>
            <sz val="9"/>
            <rFont val="Segoe UI"/>
            <family val="2"/>
          </rPr>
          <t>Escolher qual base de dados será utilizada para retornar os valores desejados.</t>
        </r>
      </text>
    </comment>
    <comment ref="C304" authorId="0">
      <text>
        <r>
          <rPr>
            <b/>
            <sz val="9"/>
            <rFont val="Segoe UI"/>
            <family val="2"/>
          </rPr>
          <t>Inserir CÓDIGO conforme REFERÊNCIA escolhida</t>
        </r>
      </text>
    </comment>
    <comment ref="B307" authorId="0">
      <text>
        <r>
          <rPr>
            <b/>
            <sz val="9"/>
            <rFont val="Segoe UI"/>
            <family val="2"/>
          </rPr>
          <t xml:space="preserve">LISTA SUSPENSA
</t>
        </r>
        <r>
          <rPr>
            <sz val="9"/>
            <rFont val="Segoe UI"/>
            <family val="2"/>
          </rPr>
          <t>Escolher qual base de dados será utilizada para retornar os valores desejados.</t>
        </r>
      </text>
    </comment>
    <comment ref="C307" authorId="0">
      <text>
        <r>
          <rPr>
            <b/>
            <sz val="9"/>
            <rFont val="Segoe UI"/>
            <family val="2"/>
          </rPr>
          <t>Inserir CÓDIGO conforme REFERÊNCIA escolhida</t>
        </r>
      </text>
    </comment>
    <comment ref="B309" authorId="0">
      <text>
        <r>
          <rPr>
            <b/>
            <sz val="9"/>
            <rFont val="Segoe UI"/>
            <family val="2"/>
          </rPr>
          <t xml:space="preserve">LISTA SUSPENSA
</t>
        </r>
        <r>
          <rPr>
            <sz val="9"/>
            <rFont val="Segoe UI"/>
            <family val="2"/>
          </rPr>
          <t>Escolher qual base de dados será utilizada para retornar os valores desejados.</t>
        </r>
      </text>
    </comment>
    <comment ref="C309" authorId="0">
      <text>
        <r>
          <rPr>
            <b/>
            <sz val="9"/>
            <rFont val="Segoe UI"/>
            <family val="2"/>
          </rPr>
          <t>Inserir CÓDIGO conforme REFERÊNCIA escolhida</t>
        </r>
      </text>
    </comment>
    <comment ref="B312" authorId="0">
      <text>
        <r>
          <rPr>
            <b/>
            <sz val="9"/>
            <rFont val="Segoe UI"/>
            <family val="2"/>
          </rPr>
          <t xml:space="preserve">LISTA SUSPENSA
</t>
        </r>
        <r>
          <rPr>
            <sz val="9"/>
            <rFont val="Segoe UI"/>
            <family val="2"/>
          </rPr>
          <t>Escolher qual base de dados será utilizada para retornar os valores desejados.</t>
        </r>
      </text>
    </comment>
    <comment ref="C312" authorId="0">
      <text>
        <r>
          <rPr>
            <b/>
            <sz val="9"/>
            <rFont val="Segoe UI"/>
            <family val="2"/>
          </rPr>
          <t>Inserir CÓDIGO conforme REFERÊNCIA escolhida</t>
        </r>
      </text>
    </comment>
    <comment ref="B314" authorId="0">
      <text>
        <r>
          <rPr>
            <b/>
            <sz val="9"/>
            <rFont val="Segoe UI"/>
            <family val="2"/>
          </rPr>
          <t xml:space="preserve">LISTA SUSPENSA
</t>
        </r>
        <r>
          <rPr>
            <sz val="9"/>
            <rFont val="Segoe UI"/>
            <family val="2"/>
          </rPr>
          <t>Escolher qual base de dados será utilizada para retornar os valores desejados.</t>
        </r>
      </text>
    </comment>
    <comment ref="C314" authorId="0">
      <text>
        <r>
          <rPr>
            <b/>
            <sz val="9"/>
            <rFont val="Segoe UI"/>
            <family val="2"/>
          </rPr>
          <t>Inserir CÓDIGO conforme REFERÊNCIA escolhida</t>
        </r>
      </text>
    </comment>
    <comment ref="B318" authorId="0">
      <text>
        <r>
          <rPr>
            <b/>
            <sz val="9"/>
            <rFont val="Segoe UI"/>
            <family val="2"/>
          </rPr>
          <t xml:space="preserve">LISTA SUSPENSA
</t>
        </r>
        <r>
          <rPr>
            <sz val="9"/>
            <rFont val="Segoe UI"/>
            <family val="2"/>
          </rPr>
          <t>Escolher qual base de dados será utilizada para retornar os valores desejados.</t>
        </r>
      </text>
    </comment>
    <comment ref="B320" authorId="0">
      <text>
        <r>
          <rPr>
            <b/>
            <sz val="9"/>
            <rFont val="Segoe UI"/>
            <family val="2"/>
          </rPr>
          <t xml:space="preserve">LISTA SUSPENSA
</t>
        </r>
        <r>
          <rPr>
            <sz val="9"/>
            <rFont val="Segoe UI"/>
            <family val="2"/>
          </rPr>
          <t>Escolher qual base de dados será utilizada para retornar os valores desejados.</t>
        </r>
      </text>
    </comment>
    <comment ref="B326" authorId="0">
      <text>
        <r>
          <rPr>
            <b/>
            <sz val="9"/>
            <rFont val="Segoe UI"/>
            <family val="2"/>
          </rPr>
          <t xml:space="preserve">LISTA SUSPENSA
</t>
        </r>
        <r>
          <rPr>
            <sz val="9"/>
            <rFont val="Segoe UI"/>
            <family val="2"/>
          </rPr>
          <t>Escolher qual base de dados será utilizada para retornar os valores desejados.</t>
        </r>
      </text>
    </comment>
    <comment ref="B328" authorId="0">
      <text>
        <r>
          <rPr>
            <b/>
            <sz val="9"/>
            <rFont val="Segoe UI"/>
            <family val="2"/>
          </rPr>
          <t xml:space="preserve">LISTA SUSPENSA
</t>
        </r>
        <r>
          <rPr>
            <sz val="9"/>
            <rFont val="Segoe UI"/>
            <family val="2"/>
          </rPr>
          <t>Escolher qual base de dados será utilizada para retornar os valores desejados.</t>
        </r>
      </text>
    </comment>
    <comment ref="B347" authorId="0">
      <text>
        <r>
          <rPr>
            <b/>
            <sz val="9"/>
            <rFont val="Segoe UI"/>
            <family val="2"/>
          </rPr>
          <t xml:space="preserve">LISTA SUSPENSA
</t>
        </r>
        <r>
          <rPr>
            <sz val="9"/>
            <rFont val="Segoe UI"/>
            <family val="2"/>
          </rPr>
          <t>Escolher qual base de dados será utilizada para retornar os valores desejados.</t>
        </r>
      </text>
    </comment>
    <comment ref="B349" authorId="0">
      <text>
        <r>
          <rPr>
            <b/>
            <sz val="9"/>
            <rFont val="Segoe UI"/>
            <family val="2"/>
          </rPr>
          <t xml:space="preserve">LISTA SUSPENSA
</t>
        </r>
        <r>
          <rPr>
            <sz val="9"/>
            <rFont val="Segoe UI"/>
            <family val="2"/>
          </rPr>
          <t>Escolher qual base de dados será utilizada para retornar os valores desejados.</t>
        </r>
      </text>
    </comment>
    <comment ref="B351" authorId="0">
      <text>
        <r>
          <rPr>
            <b/>
            <sz val="9"/>
            <rFont val="Segoe UI"/>
            <family val="2"/>
          </rPr>
          <t xml:space="preserve">LISTA SUSPENSA
</t>
        </r>
        <r>
          <rPr>
            <sz val="9"/>
            <rFont val="Segoe UI"/>
            <family val="2"/>
          </rPr>
          <t>Escolher qual base de dados será utilizada para retornar os valores desejados.</t>
        </r>
      </text>
    </comment>
    <comment ref="B355" authorId="0">
      <text>
        <r>
          <rPr>
            <b/>
            <sz val="9"/>
            <rFont val="Segoe UI"/>
            <family val="2"/>
          </rPr>
          <t xml:space="preserve">LISTA SUSPENSA
</t>
        </r>
        <r>
          <rPr>
            <sz val="9"/>
            <rFont val="Segoe UI"/>
            <family val="2"/>
          </rPr>
          <t>Escolher qual base de dados será utilizada para retornar os valores desejados.</t>
        </r>
      </text>
    </comment>
    <comment ref="B357" authorId="0">
      <text>
        <r>
          <rPr>
            <b/>
            <sz val="9"/>
            <rFont val="Segoe UI"/>
            <family val="2"/>
          </rPr>
          <t xml:space="preserve">LISTA SUSPENSA
</t>
        </r>
        <r>
          <rPr>
            <sz val="9"/>
            <rFont val="Segoe UI"/>
            <family val="2"/>
          </rPr>
          <t>Escolher qual base de dados será utilizada para retornar os valores desejados.</t>
        </r>
      </text>
    </comment>
    <comment ref="B322" authorId="0">
      <text>
        <r>
          <rPr>
            <b/>
            <sz val="9"/>
            <rFont val="Segoe UI"/>
            <family val="2"/>
          </rPr>
          <t xml:space="preserve">LISTA SUSPENSA
</t>
        </r>
        <r>
          <rPr>
            <sz val="9"/>
            <rFont val="Segoe UI"/>
            <family val="2"/>
          </rPr>
          <t>Escolher qual base de dados será utilizada para retornar os valores desejados.</t>
        </r>
      </text>
    </comment>
    <comment ref="B324" authorId="0">
      <text>
        <r>
          <rPr>
            <b/>
            <sz val="9"/>
            <rFont val="Segoe UI"/>
            <family val="2"/>
          </rPr>
          <t xml:space="preserve">LISTA SUSPENSA
</t>
        </r>
        <r>
          <rPr>
            <sz val="9"/>
            <rFont val="Segoe UI"/>
            <family val="2"/>
          </rPr>
          <t>Escolher qual base de dados será utilizada para retornar os valores desejados.</t>
        </r>
      </text>
    </comment>
    <comment ref="B330" authorId="0">
      <text>
        <r>
          <rPr>
            <b/>
            <sz val="9"/>
            <rFont val="Segoe UI"/>
            <family val="2"/>
          </rPr>
          <t xml:space="preserve">LISTA SUSPENSA
</t>
        </r>
        <r>
          <rPr>
            <sz val="9"/>
            <rFont val="Segoe UI"/>
            <family val="2"/>
          </rPr>
          <t>Escolher qual base de dados será utilizada para retornar os valores desejados.</t>
        </r>
      </text>
    </comment>
    <comment ref="B332" authorId="0">
      <text>
        <r>
          <rPr>
            <b/>
            <sz val="9"/>
            <rFont val="Segoe UI"/>
            <family val="2"/>
          </rPr>
          <t xml:space="preserve">LISTA SUSPENSA
</t>
        </r>
        <r>
          <rPr>
            <sz val="9"/>
            <rFont val="Segoe UI"/>
            <family val="2"/>
          </rPr>
          <t>Escolher qual base de dados será utilizada para retornar os valores desejados.</t>
        </r>
      </text>
    </comment>
    <comment ref="B336" authorId="0">
      <text>
        <r>
          <rPr>
            <b/>
            <sz val="9"/>
            <rFont val="Segoe UI"/>
            <family val="2"/>
          </rPr>
          <t xml:space="preserve">LISTA SUSPENSA
</t>
        </r>
        <r>
          <rPr>
            <sz val="9"/>
            <rFont val="Segoe UI"/>
            <family val="2"/>
          </rPr>
          <t>Escolher qual base de dados será utilizada para retornar os valores desejados.</t>
        </r>
      </text>
    </comment>
    <comment ref="B340" authorId="0">
      <text>
        <r>
          <rPr>
            <b/>
            <sz val="9"/>
            <rFont val="Segoe UI"/>
            <family val="2"/>
          </rPr>
          <t xml:space="preserve">LISTA SUSPENSA
</t>
        </r>
        <r>
          <rPr>
            <sz val="9"/>
            <rFont val="Segoe UI"/>
            <family val="2"/>
          </rPr>
          <t>Escolher qual base de dados será utilizada para retornar os valores desejados.</t>
        </r>
      </text>
    </comment>
    <comment ref="B343" authorId="0">
      <text>
        <r>
          <rPr>
            <b/>
            <sz val="9"/>
            <rFont val="Segoe UI"/>
            <family val="2"/>
          </rPr>
          <t xml:space="preserve">LISTA SUSPENSA
</t>
        </r>
        <r>
          <rPr>
            <sz val="9"/>
            <rFont val="Segoe UI"/>
            <family val="2"/>
          </rPr>
          <t>Escolher qual base de dados será utilizada para retornar os valores desejados.</t>
        </r>
      </text>
    </comment>
    <comment ref="B345" authorId="0">
      <text>
        <r>
          <rPr>
            <b/>
            <sz val="9"/>
            <rFont val="Segoe UI"/>
            <family val="2"/>
          </rPr>
          <t xml:space="preserve">LISTA SUSPENSA
</t>
        </r>
        <r>
          <rPr>
            <sz val="9"/>
            <rFont val="Segoe UI"/>
            <family val="2"/>
          </rPr>
          <t>Escolher qual base de dados será utilizada para retornar os valores desejados.</t>
        </r>
      </text>
    </comment>
    <comment ref="B379" authorId="0">
      <text>
        <r>
          <rPr>
            <b/>
            <sz val="9"/>
            <rFont val="Segoe UI"/>
            <family val="2"/>
          </rPr>
          <t xml:space="preserve">LISTA SUSPENSA
</t>
        </r>
        <r>
          <rPr>
            <sz val="9"/>
            <rFont val="Segoe UI"/>
            <family val="2"/>
          </rPr>
          <t>Escolher qual base de dados será utilizada para retornar os valores desejados.</t>
        </r>
      </text>
    </comment>
    <comment ref="B381" authorId="0">
      <text>
        <r>
          <rPr>
            <b/>
            <sz val="9"/>
            <rFont val="Segoe UI"/>
            <family val="2"/>
          </rPr>
          <t xml:space="preserve">LISTA SUSPENSA
</t>
        </r>
        <r>
          <rPr>
            <sz val="9"/>
            <rFont val="Segoe UI"/>
            <family val="2"/>
          </rPr>
          <t>Escolher qual base de dados será utilizada para retornar os valores desejados.</t>
        </r>
      </text>
    </comment>
    <comment ref="B385" authorId="0">
      <text>
        <r>
          <rPr>
            <b/>
            <sz val="9"/>
            <rFont val="Segoe UI"/>
            <family val="2"/>
          </rPr>
          <t xml:space="preserve">LISTA SUSPENSA
</t>
        </r>
        <r>
          <rPr>
            <sz val="9"/>
            <rFont val="Segoe UI"/>
            <family val="2"/>
          </rPr>
          <t>Escolher qual base de dados será utilizada para retornar os valores desejados.</t>
        </r>
      </text>
    </comment>
    <comment ref="B391" authorId="0">
      <text>
        <r>
          <rPr>
            <b/>
            <sz val="9"/>
            <rFont val="Segoe UI"/>
            <family val="2"/>
          </rPr>
          <t xml:space="preserve">LISTA SUSPENSA
</t>
        </r>
        <r>
          <rPr>
            <sz val="9"/>
            <rFont val="Segoe UI"/>
            <family val="2"/>
          </rPr>
          <t>Escolher qual base de dados será utilizada para retornar os valores desejados.</t>
        </r>
      </text>
    </comment>
    <comment ref="B393" authorId="0">
      <text>
        <r>
          <rPr>
            <b/>
            <sz val="9"/>
            <rFont val="Segoe UI"/>
            <family val="2"/>
          </rPr>
          <t xml:space="preserve">LISTA SUSPENSA
</t>
        </r>
        <r>
          <rPr>
            <sz val="9"/>
            <rFont val="Segoe UI"/>
            <family val="2"/>
          </rPr>
          <t>Escolher qual base de dados será utilizada para retornar os valores desejados.</t>
        </r>
      </text>
    </comment>
    <comment ref="B395" authorId="0">
      <text>
        <r>
          <rPr>
            <b/>
            <sz val="9"/>
            <rFont val="Segoe UI"/>
            <family val="2"/>
          </rPr>
          <t xml:space="preserve">LISTA SUSPENSA
</t>
        </r>
        <r>
          <rPr>
            <sz val="9"/>
            <rFont val="Segoe UI"/>
            <family val="2"/>
          </rPr>
          <t>Escolher qual base de dados será utilizada para retornar os valores desejados.</t>
        </r>
      </text>
    </comment>
    <comment ref="B397" authorId="0">
      <text>
        <r>
          <rPr>
            <b/>
            <sz val="9"/>
            <rFont val="Segoe UI"/>
            <family val="2"/>
          </rPr>
          <t xml:space="preserve">LISTA SUSPENSA
</t>
        </r>
        <r>
          <rPr>
            <sz val="9"/>
            <rFont val="Segoe UI"/>
            <family val="2"/>
          </rPr>
          <t>Escolher qual base de dados será utilizada para retornar os valores desejados.</t>
        </r>
      </text>
    </comment>
    <comment ref="B399" authorId="0">
      <text>
        <r>
          <rPr>
            <b/>
            <sz val="9"/>
            <rFont val="Segoe UI"/>
            <family val="2"/>
          </rPr>
          <t xml:space="preserve">LISTA SUSPENSA
</t>
        </r>
        <r>
          <rPr>
            <sz val="9"/>
            <rFont val="Segoe UI"/>
            <family val="2"/>
          </rPr>
          <t>Escolher qual base de dados será utilizada para retornar os valores desejados.</t>
        </r>
      </text>
    </comment>
    <comment ref="B404" authorId="0">
      <text>
        <r>
          <rPr>
            <b/>
            <sz val="9"/>
            <rFont val="Segoe UI"/>
            <family val="2"/>
          </rPr>
          <t xml:space="preserve">LISTA SUSPENSA
</t>
        </r>
        <r>
          <rPr>
            <sz val="9"/>
            <rFont val="Segoe UI"/>
            <family val="2"/>
          </rPr>
          <t>Escolher qual base de dados será utilizada para retornar os valores desejados.</t>
        </r>
      </text>
    </comment>
    <comment ref="B406" authorId="0">
      <text>
        <r>
          <rPr>
            <b/>
            <sz val="9"/>
            <rFont val="Segoe UI"/>
            <family val="2"/>
          </rPr>
          <t xml:space="preserve">LISTA SUSPENSA
</t>
        </r>
        <r>
          <rPr>
            <sz val="9"/>
            <rFont val="Segoe UI"/>
            <family val="2"/>
          </rPr>
          <t>Escolher qual base de dados será utilizada para retornar os valores desejados.</t>
        </r>
      </text>
    </comment>
    <comment ref="B408" authorId="0">
      <text>
        <r>
          <rPr>
            <b/>
            <sz val="9"/>
            <rFont val="Segoe UI"/>
            <family val="2"/>
          </rPr>
          <t xml:space="preserve">LISTA SUSPENSA
</t>
        </r>
        <r>
          <rPr>
            <sz val="9"/>
            <rFont val="Segoe UI"/>
            <family val="2"/>
          </rPr>
          <t>Escolher qual base de dados será utilizada para retornar os valores desejados.</t>
        </r>
      </text>
    </comment>
    <comment ref="B412" authorId="0">
      <text>
        <r>
          <rPr>
            <b/>
            <sz val="9"/>
            <rFont val="Segoe UI"/>
            <family val="2"/>
          </rPr>
          <t xml:space="preserve">LISTA SUSPENSA
</t>
        </r>
        <r>
          <rPr>
            <sz val="9"/>
            <rFont val="Segoe UI"/>
            <family val="2"/>
          </rPr>
          <t>Escolher qual base de dados será utilizada para retornar os valores desejados.</t>
        </r>
      </text>
    </comment>
    <comment ref="B475" authorId="0">
      <text>
        <r>
          <rPr>
            <b/>
            <sz val="9"/>
            <rFont val="Segoe UI"/>
            <family val="2"/>
          </rPr>
          <t xml:space="preserve">LISTA SUSPENSA
</t>
        </r>
        <r>
          <rPr>
            <sz val="9"/>
            <rFont val="Segoe UI"/>
            <family val="2"/>
          </rPr>
          <t>Escolher qual base de dados será utilizada para retornar os valores desejados.</t>
        </r>
      </text>
    </comment>
    <comment ref="C475" authorId="0">
      <text>
        <r>
          <rPr>
            <b/>
            <sz val="9"/>
            <rFont val="Segoe UI"/>
            <family val="2"/>
          </rPr>
          <t>Inserir CÓDIGO conforme REFERÊNCIA escolhida</t>
        </r>
      </text>
    </comment>
    <comment ref="B611" authorId="0">
      <text>
        <r>
          <rPr>
            <b/>
            <sz val="9"/>
            <rFont val="Segoe UI"/>
            <family val="2"/>
          </rPr>
          <t xml:space="preserve">LISTA SUSPENSA
</t>
        </r>
        <r>
          <rPr>
            <sz val="9"/>
            <rFont val="Segoe UI"/>
            <family val="2"/>
          </rPr>
          <t>Escolher qual base de dados será utilizada para retornar os valores desejados.</t>
        </r>
      </text>
    </comment>
    <comment ref="C611" authorId="0">
      <text>
        <r>
          <rPr>
            <b/>
            <sz val="9"/>
            <rFont val="Segoe UI"/>
            <family val="2"/>
          </rPr>
          <t>Inserir CÓDIGO conforme REFERÊNCIA escolhida</t>
        </r>
      </text>
    </comment>
    <comment ref="B615" authorId="0">
      <text>
        <r>
          <rPr>
            <b/>
            <sz val="9"/>
            <rFont val="Segoe UI"/>
            <family val="2"/>
          </rPr>
          <t xml:space="preserve">LISTA SUSPENSA
</t>
        </r>
        <r>
          <rPr>
            <sz val="9"/>
            <rFont val="Segoe UI"/>
            <family val="2"/>
          </rPr>
          <t>Escolher qual base de dados será utilizada para retornar os valores desejados.</t>
        </r>
      </text>
    </comment>
    <comment ref="C615" authorId="0">
      <text>
        <r>
          <rPr>
            <b/>
            <sz val="9"/>
            <rFont val="Segoe UI"/>
            <family val="2"/>
          </rPr>
          <t>Inserir CÓDIGO conforme REFERÊNCIA escolhida</t>
        </r>
      </text>
    </comment>
    <comment ref="B617" authorId="0">
      <text>
        <r>
          <rPr>
            <b/>
            <sz val="9"/>
            <rFont val="Segoe UI"/>
            <family val="2"/>
          </rPr>
          <t xml:space="preserve">LISTA SUSPENSA
</t>
        </r>
        <r>
          <rPr>
            <sz val="9"/>
            <rFont val="Segoe UI"/>
            <family val="2"/>
          </rPr>
          <t>Escolher qual base de dados será utilizada para retornar os valores desejados.</t>
        </r>
      </text>
    </comment>
    <comment ref="C617" authorId="0">
      <text>
        <r>
          <rPr>
            <b/>
            <sz val="9"/>
            <rFont val="Segoe UI"/>
            <family val="2"/>
          </rPr>
          <t>Inserir CÓDIGO conforme REFERÊNCIA escolhida</t>
        </r>
      </text>
    </comment>
    <comment ref="B627" authorId="0">
      <text>
        <r>
          <rPr>
            <b/>
            <sz val="9"/>
            <rFont val="Segoe UI"/>
            <family val="2"/>
          </rPr>
          <t xml:space="preserve">LISTA SUSPENSA
</t>
        </r>
        <r>
          <rPr>
            <sz val="9"/>
            <rFont val="Segoe UI"/>
            <family val="2"/>
          </rPr>
          <t>Escolher qual base de dados será utilizada para retornar os valores desejados.</t>
        </r>
      </text>
    </comment>
    <comment ref="B110" authorId="0">
      <text>
        <r>
          <rPr>
            <b/>
            <sz val="9"/>
            <rFont val="Segoe UI"/>
            <family val="2"/>
          </rPr>
          <t xml:space="preserve">LISTA SUSPENSA
</t>
        </r>
        <r>
          <rPr>
            <sz val="9"/>
            <rFont val="Segoe UI"/>
            <family val="2"/>
          </rPr>
          <t>Escolher qual base de dados será utilizada para retornar os valores desejados.</t>
        </r>
      </text>
    </comment>
    <comment ref="C110" authorId="0">
      <text>
        <r>
          <rPr>
            <b/>
            <sz val="9"/>
            <rFont val="Segoe UI"/>
            <family val="2"/>
          </rPr>
          <t>Inserir CÓDIGO conforme REFERÊNCIA escolhida</t>
        </r>
      </text>
    </comment>
    <comment ref="B641" authorId="0">
      <text>
        <r>
          <rPr>
            <b/>
            <sz val="9"/>
            <rFont val="Segoe UI"/>
            <family val="2"/>
          </rPr>
          <t xml:space="preserve">LISTA SUSPENSA
</t>
        </r>
        <r>
          <rPr>
            <sz val="9"/>
            <rFont val="Segoe UI"/>
            <family val="2"/>
          </rPr>
          <t>Escolher qual base de dados será utilizada para retornar os valores desejados.</t>
        </r>
      </text>
    </comment>
    <comment ref="C641" authorId="0">
      <text>
        <r>
          <rPr>
            <b/>
            <sz val="9"/>
            <rFont val="Segoe UI"/>
            <family val="2"/>
          </rPr>
          <t>Inserir CÓDIGO conforme REFERÊNCIA escolhida</t>
        </r>
      </text>
    </comment>
    <comment ref="B383" authorId="0">
      <text>
        <r>
          <rPr>
            <b/>
            <sz val="9"/>
            <rFont val="Segoe UI"/>
            <family val="2"/>
          </rPr>
          <t xml:space="preserve">LISTA SUSPENSA
</t>
        </r>
        <r>
          <rPr>
            <sz val="9"/>
            <rFont val="Segoe UI"/>
            <family val="2"/>
          </rPr>
          <t>Escolher qual base de dados será utilizada para retornar os valores desejados.</t>
        </r>
      </text>
    </comment>
    <comment ref="B201" authorId="0">
      <text>
        <r>
          <rPr>
            <b/>
            <sz val="9"/>
            <rFont val="Segoe UI"/>
            <family val="2"/>
          </rPr>
          <t xml:space="preserve">LISTA SUSPENSA
</t>
        </r>
        <r>
          <rPr>
            <sz val="9"/>
            <rFont val="Segoe UI"/>
            <family val="2"/>
          </rPr>
          <t>Escolher qual base de dados será utilizada para retornar os valores desejados.</t>
        </r>
      </text>
    </comment>
    <comment ref="C201" authorId="0">
      <text>
        <r>
          <rPr>
            <b/>
            <sz val="9"/>
            <rFont val="Segoe UI"/>
            <family val="2"/>
          </rPr>
          <t>Inserir CÓDIGO conforme REFERÊNCIA escolhida</t>
        </r>
      </text>
    </comment>
    <comment ref="B229" authorId="0">
      <text>
        <r>
          <rPr>
            <b/>
            <sz val="9"/>
            <rFont val="Segoe UI"/>
            <family val="2"/>
          </rPr>
          <t xml:space="preserve">LISTA SUSPENSA
</t>
        </r>
        <r>
          <rPr>
            <sz val="9"/>
            <rFont val="Segoe UI"/>
            <family val="2"/>
          </rPr>
          <t>Escolher qual base de dados será utilizada para retornar os valores desejados.</t>
        </r>
      </text>
    </comment>
    <comment ref="C229" authorId="0">
      <text>
        <r>
          <rPr>
            <b/>
            <sz val="9"/>
            <rFont val="Segoe UI"/>
            <family val="2"/>
          </rPr>
          <t>Inserir CÓDIGO conforme REFERÊNCIA escolhida</t>
        </r>
      </text>
    </comment>
    <comment ref="B353" authorId="0">
      <text>
        <r>
          <rPr>
            <b/>
            <sz val="9"/>
            <rFont val="Segoe UI"/>
            <family val="2"/>
          </rPr>
          <t xml:space="preserve">LISTA SUSPENSA
</t>
        </r>
        <r>
          <rPr>
            <sz val="9"/>
            <rFont val="Segoe UI"/>
            <family val="2"/>
          </rPr>
          <t>Escolher qual base de dados será utilizada para retornar os valores desejados.</t>
        </r>
      </text>
    </comment>
    <comment ref="B375" authorId="0">
      <text>
        <r>
          <rPr>
            <b/>
            <sz val="9"/>
            <rFont val="Segoe UI"/>
            <family val="2"/>
          </rPr>
          <t xml:space="preserve">LISTA SUSPENSA
</t>
        </r>
        <r>
          <rPr>
            <sz val="9"/>
            <rFont val="Segoe UI"/>
            <family val="2"/>
          </rPr>
          <t>Escolher qual base de dados será utilizada para retornar os valores desejados.</t>
        </r>
      </text>
    </comment>
    <comment ref="B402" authorId="0">
      <text>
        <r>
          <rPr>
            <b/>
            <sz val="9"/>
            <rFont val="Segoe UI"/>
            <family val="2"/>
          </rPr>
          <t xml:space="preserve">LISTA SUSPENSA
</t>
        </r>
        <r>
          <rPr>
            <sz val="9"/>
            <rFont val="Segoe UI"/>
            <family val="2"/>
          </rPr>
          <t>Escolher qual base de dados será utilizada para retornar os valores desejados.</t>
        </r>
      </text>
    </comment>
    <comment ref="B510" authorId="0">
      <text>
        <r>
          <rPr>
            <b/>
            <sz val="9"/>
            <rFont val="Segoe UI"/>
            <family val="2"/>
          </rPr>
          <t xml:space="preserve">LISTA SUSPENSA
</t>
        </r>
        <r>
          <rPr>
            <sz val="9"/>
            <rFont val="Segoe UI"/>
            <family val="2"/>
          </rPr>
          <t>Escolher qual base de dados será utilizada para retornar os valores desejados.</t>
        </r>
      </text>
    </comment>
    <comment ref="C510" authorId="0">
      <text>
        <r>
          <rPr>
            <b/>
            <sz val="9"/>
            <rFont val="Segoe UI"/>
            <family val="2"/>
          </rPr>
          <t>Inserir CÓDIGO conforme REFERÊNCIA escolhida</t>
        </r>
      </text>
    </comment>
    <comment ref="B607" authorId="0">
      <text>
        <r>
          <rPr>
            <b/>
            <sz val="9"/>
            <rFont val="Segoe UI"/>
            <family val="2"/>
          </rPr>
          <t xml:space="preserve">LISTA SUSPENSA
</t>
        </r>
        <r>
          <rPr>
            <sz val="9"/>
            <rFont val="Segoe UI"/>
            <family val="2"/>
          </rPr>
          <t>Escolher qual base de dados será utilizada para retornar os valores desejados.</t>
        </r>
      </text>
    </comment>
    <comment ref="C607" authorId="0">
      <text>
        <r>
          <rPr>
            <b/>
            <sz val="9"/>
            <rFont val="Segoe UI"/>
            <family val="2"/>
          </rPr>
          <t>Inserir CÓDIGO conforme REFERÊNCIA escolhida</t>
        </r>
      </text>
    </comment>
    <comment ref="B416" authorId="0">
      <text>
        <r>
          <rPr>
            <b/>
            <sz val="9"/>
            <rFont val="Segoe UI"/>
            <family val="2"/>
          </rPr>
          <t xml:space="preserve">LISTA SUSPENSA
</t>
        </r>
        <r>
          <rPr>
            <sz val="9"/>
            <rFont val="Segoe UI"/>
            <family val="2"/>
          </rPr>
          <t>Escolher qual base de dados será utilizada para retornar os valores desejados.</t>
        </r>
      </text>
    </comment>
    <comment ref="B414" authorId="0">
      <text>
        <r>
          <rPr>
            <b/>
            <sz val="9"/>
            <rFont val="Segoe UI"/>
            <family val="2"/>
          </rPr>
          <t xml:space="preserve">LISTA SUSPENSA
</t>
        </r>
        <r>
          <rPr>
            <sz val="9"/>
            <rFont val="Segoe UI"/>
            <family val="2"/>
          </rPr>
          <t>Escolher qual base de dados será utilizada para retornar os valores desejados.</t>
        </r>
      </text>
    </comment>
    <comment ref="B635" authorId="0">
      <text>
        <r>
          <rPr>
            <b/>
            <sz val="9"/>
            <rFont val="Segoe UI"/>
            <family val="2"/>
          </rPr>
          <t xml:space="preserve">LISTA SUSPENSA
</t>
        </r>
        <r>
          <rPr>
            <sz val="9"/>
            <rFont val="Segoe UI"/>
            <family val="2"/>
          </rPr>
          <t>Escolher qual base de dados será utilizada para retornar os valores desejados.</t>
        </r>
      </text>
    </comment>
    <comment ref="C635" authorId="0">
      <text>
        <r>
          <rPr>
            <b/>
            <sz val="9"/>
            <rFont val="Segoe UI"/>
            <family val="2"/>
          </rPr>
          <t>Inserir CÓDIGO conforme REFERÊNCIA escolhida</t>
        </r>
      </text>
    </comment>
    <comment ref="B672" authorId="0">
      <text>
        <r>
          <rPr>
            <b/>
            <sz val="9"/>
            <rFont val="Segoe UI"/>
            <family val="2"/>
          </rPr>
          <t xml:space="preserve">LISTA SUSPENSA
</t>
        </r>
        <r>
          <rPr>
            <sz val="9"/>
            <rFont val="Segoe UI"/>
            <family val="2"/>
          </rPr>
          <t>Escolher qual base de dados será utilizada para retornar os valores desejados.</t>
        </r>
      </text>
    </comment>
    <comment ref="C672" authorId="0">
      <text>
        <r>
          <rPr>
            <b/>
            <sz val="9"/>
            <rFont val="Segoe UI"/>
            <family val="2"/>
          </rPr>
          <t>Inserir CÓDIGO conforme REFERÊNCIA escolhida</t>
        </r>
      </text>
    </comment>
    <comment ref="B410" authorId="0">
      <text>
        <r>
          <rPr>
            <b/>
            <sz val="9"/>
            <rFont val="Segoe UI"/>
            <family val="2"/>
          </rPr>
          <t xml:space="preserve">LISTA SUSPENSA
</t>
        </r>
        <r>
          <rPr>
            <sz val="9"/>
            <rFont val="Segoe UI"/>
            <family val="2"/>
          </rPr>
          <t>Escolher qual base de dados será utilizada para retornar os valores desejados.</t>
        </r>
      </text>
    </comment>
    <comment ref="B504" authorId="0">
      <text>
        <r>
          <rPr>
            <b/>
            <sz val="9"/>
            <rFont val="Segoe UI"/>
            <family val="2"/>
          </rPr>
          <t xml:space="preserve">LISTA SUSPENSA
</t>
        </r>
        <r>
          <rPr>
            <sz val="9"/>
            <rFont val="Segoe UI"/>
            <family val="2"/>
          </rPr>
          <t>Escolher qual base de dados será utilizada para retornar os valores desejados.</t>
        </r>
      </text>
    </comment>
    <comment ref="C504" authorId="0">
      <text>
        <r>
          <rPr>
            <b/>
            <sz val="9"/>
            <rFont val="Segoe UI"/>
            <family val="2"/>
          </rPr>
          <t>Inserir CÓDIGO conforme REFERÊNCIA escolhida</t>
        </r>
      </text>
    </comment>
    <comment ref="B148" authorId="0">
      <text>
        <r>
          <rPr>
            <b/>
            <sz val="9"/>
            <rFont val="Segoe UI"/>
            <family val="2"/>
          </rPr>
          <t xml:space="preserve">LISTA SUSPENSA
</t>
        </r>
        <r>
          <rPr>
            <sz val="9"/>
            <rFont val="Segoe UI"/>
            <family val="2"/>
          </rPr>
          <t>Escolher qual base de dados será utilizada para retornar os valores desejados.</t>
        </r>
      </text>
    </comment>
    <comment ref="B247" authorId="0">
      <text>
        <r>
          <rPr>
            <b/>
            <sz val="9"/>
            <rFont val="Segoe UI"/>
            <family val="2"/>
          </rPr>
          <t xml:space="preserve">LISTA SUSPENSA
</t>
        </r>
        <r>
          <rPr>
            <sz val="9"/>
            <rFont val="Segoe UI"/>
            <family val="2"/>
          </rPr>
          <t>Escolher qual base de dados será utilizada para retornar os valores desejados.</t>
        </r>
      </text>
    </comment>
    <comment ref="C247" authorId="0">
      <text>
        <r>
          <rPr>
            <b/>
            <sz val="9"/>
            <rFont val="Segoe UI"/>
            <family val="2"/>
          </rPr>
          <t>Inserir CÓDIGO conforme REFERÊNCIA escolhida</t>
        </r>
      </text>
    </comment>
    <comment ref="B179" authorId="0">
      <text>
        <r>
          <rPr>
            <b/>
            <sz val="9"/>
            <rFont val="Segoe UI"/>
            <family val="2"/>
          </rPr>
          <t xml:space="preserve">LISTA SUSPENSA
</t>
        </r>
        <r>
          <rPr>
            <sz val="9"/>
            <rFont val="Segoe UI"/>
            <family val="2"/>
          </rPr>
          <t>Escolher qual base de dados será utilizada para retornar os valores desejados.</t>
        </r>
      </text>
    </comment>
    <comment ref="C179" authorId="0">
      <text>
        <r>
          <rPr>
            <b/>
            <sz val="9"/>
            <rFont val="Segoe UI"/>
            <family val="2"/>
          </rPr>
          <t>Inserir CÓDIGO conforme REFERÊNCIA escolhida</t>
        </r>
      </text>
    </comment>
    <comment ref="B184" authorId="0">
      <text>
        <r>
          <rPr>
            <b/>
            <sz val="9"/>
            <rFont val="Segoe UI"/>
            <family val="2"/>
          </rPr>
          <t xml:space="preserve">LISTA SUSPENSA
</t>
        </r>
        <r>
          <rPr>
            <sz val="9"/>
            <rFont val="Segoe UI"/>
            <family val="2"/>
          </rPr>
          <t>Escolher qual base de dados será utilizada para retornar os valores desejados.</t>
        </r>
      </text>
    </comment>
    <comment ref="C184" authorId="0">
      <text>
        <r>
          <rPr>
            <b/>
            <sz val="9"/>
            <rFont val="Segoe UI"/>
            <family val="2"/>
          </rPr>
          <t>Inserir CÓDIGO conforme REFERÊNCIA escolhida</t>
        </r>
      </text>
    </comment>
    <comment ref="B186" authorId="0">
      <text>
        <r>
          <rPr>
            <b/>
            <sz val="9"/>
            <rFont val="Segoe UI"/>
            <family val="2"/>
          </rPr>
          <t xml:space="preserve">LISTA SUSPENSA
</t>
        </r>
        <r>
          <rPr>
            <sz val="9"/>
            <rFont val="Segoe UI"/>
            <family val="2"/>
          </rPr>
          <t>Escolher qual base de dados será utilizada para retornar os valores desejados.</t>
        </r>
      </text>
    </comment>
    <comment ref="C186" authorId="0">
      <text>
        <r>
          <rPr>
            <b/>
            <sz val="9"/>
            <rFont val="Segoe UI"/>
            <family val="2"/>
          </rPr>
          <t>Inserir CÓDIGO conforme REFERÊNCIA escolhida</t>
        </r>
      </text>
    </comment>
    <comment ref="B189" authorId="0">
      <text>
        <r>
          <rPr>
            <b/>
            <sz val="9"/>
            <rFont val="Segoe UI"/>
            <family val="2"/>
          </rPr>
          <t xml:space="preserve">LISTA SUSPENSA
</t>
        </r>
        <r>
          <rPr>
            <sz val="9"/>
            <rFont val="Segoe UI"/>
            <family val="2"/>
          </rPr>
          <t>Escolher qual base de dados será utilizada para retornar os valores desejados.</t>
        </r>
      </text>
    </comment>
    <comment ref="C189" authorId="0">
      <text>
        <r>
          <rPr>
            <b/>
            <sz val="9"/>
            <rFont val="Segoe UI"/>
            <family val="2"/>
          </rPr>
          <t>Inserir CÓDIGO conforme REFERÊNCIA escolhida</t>
        </r>
      </text>
    </comment>
    <comment ref="B191" authorId="0">
      <text>
        <r>
          <rPr>
            <b/>
            <sz val="9"/>
            <rFont val="Segoe UI"/>
            <family val="2"/>
          </rPr>
          <t xml:space="preserve">LISTA SUSPENSA
</t>
        </r>
        <r>
          <rPr>
            <sz val="9"/>
            <rFont val="Segoe UI"/>
            <family val="2"/>
          </rPr>
          <t>Escolher qual base de dados será utilizada para retornar os valores desejados.</t>
        </r>
      </text>
    </comment>
    <comment ref="C191" authorId="0">
      <text>
        <r>
          <rPr>
            <b/>
            <sz val="9"/>
            <rFont val="Segoe UI"/>
            <family val="2"/>
          </rPr>
          <t>Inserir CÓDIGO conforme REFERÊNCIA escolhida</t>
        </r>
      </text>
    </comment>
    <comment ref="B193" authorId="0">
      <text>
        <r>
          <rPr>
            <b/>
            <sz val="9"/>
            <rFont val="Segoe UI"/>
            <family val="2"/>
          </rPr>
          <t xml:space="preserve">LISTA SUSPENSA
</t>
        </r>
        <r>
          <rPr>
            <sz val="9"/>
            <rFont val="Segoe UI"/>
            <family val="2"/>
          </rPr>
          <t>Escolher qual base de dados será utilizada para retornar os valores desejados.</t>
        </r>
      </text>
    </comment>
    <comment ref="C193" authorId="0">
      <text>
        <r>
          <rPr>
            <b/>
            <sz val="9"/>
            <rFont val="Segoe UI"/>
            <family val="2"/>
          </rPr>
          <t>Inserir CÓDIGO conforme REFERÊNCIA escolhida</t>
        </r>
      </text>
    </comment>
    <comment ref="B195" authorId="0">
      <text>
        <r>
          <rPr>
            <b/>
            <sz val="9"/>
            <rFont val="Segoe UI"/>
            <family val="2"/>
          </rPr>
          <t xml:space="preserve">LISTA SUSPENSA
</t>
        </r>
        <r>
          <rPr>
            <sz val="9"/>
            <rFont val="Segoe UI"/>
            <family val="2"/>
          </rPr>
          <t>Escolher qual base de dados será utilizada para retornar os valores desejados.</t>
        </r>
      </text>
    </comment>
    <comment ref="C195" authorId="0">
      <text>
        <r>
          <rPr>
            <b/>
            <sz val="9"/>
            <rFont val="Segoe UI"/>
            <family val="2"/>
          </rPr>
          <t>Inserir CÓDIGO conforme REFERÊNCIA escolhida</t>
        </r>
      </text>
    </comment>
    <comment ref="B197" authorId="0">
      <text>
        <r>
          <rPr>
            <b/>
            <sz val="9"/>
            <rFont val="Segoe UI"/>
            <family val="2"/>
          </rPr>
          <t xml:space="preserve">LISTA SUSPENSA
</t>
        </r>
        <r>
          <rPr>
            <sz val="9"/>
            <rFont val="Segoe UI"/>
            <family val="2"/>
          </rPr>
          <t>Escolher qual base de dados será utilizada para retornar os valores desejados.</t>
        </r>
      </text>
    </comment>
    <comment ref="C197" authorId="0">
      <text>
        <r>
          <rPr>
            <b/>
            <sz val="9"/>
            <rFont val="Segoe UI"/>
            <family val="2"/>
          </rPr>
          <t>Inserir CÓDIGO conforme REFERÊNCIA escolhida</t>
        </r>
      </text>
    </comment>
    <comment ref="B493" authorId="0">
      <text>
        <r>
          <rPr>
            <b/>
            <sz val="9"/>
            <rFont val="Segoe UI"/>
            <family val="2"/>
          </rPr>
          <t xml:space="preserve">LISTA SUSPENSA
</t>
        </r>
        <r>
          <rPr>
            <sz val="9"/>
            <rFont val="Segoe UI"/>
            <family val="2"/>
          </rPr>
          <t>Escolher qual base de dados será utilizada para retornar os valores desejados.</t>
        </r>
      </text>
    </comment>
    <comment ref="C493" authorId="0">
      <text>
        <r>
          <rPr>
            <b/>
            <sz val="9"/>
            <rFont val="Segoe UI"/>
            <family val="2"/>
          </rPr>
          <t>Inserir CÓDIGO conforme REFERÊNCIA escolhida</t>
        </r>
      </text>
    </comment>
    <comment ref="B514" authorId="0">
      <text>
        <r>
          <rPr>
            <b/>
            <sz val="9"/>
            <rFont val="Segoe UI"/>
            <family val="2"/>
          </rPr>
          <t xml:space="preserve">LISTA SUSPENSA
</t>
        </r>
        <r>
          <rPr>
            <sz val="9"/>
            <rFont val="Segoe UI"/>
            <family val="2"/>
          </rPr>
          <t>Escolher qual base de dados será utilizada para retornar os valores desejados.</t>
        </r>
      </text>
    </comment>
    <comment ref="C514" authorId="0">
      <text>
        <r>
          <rPr>
            <b/>
            <sz val="9"/>
            <rFont val="Segoe UI"/>
            <family val="2"/>
          </rPr>
          <t>Inserir CÓDIGO conforme REFERÊNCIA escolhida</t>
        </r>
      </text>
    </comment>
    <comment ref="B223" authorId="0">
      <text>
        <r>
          <rPr>
            <b/>
            <sz val="9"/>
            <rFont val="Segoe UI"/>
            <family val="2"/>
          </rPr>
          <t xml:space="preserve">LISTA SUSPENSA
</t>
        </r>
        <r>
          <rPr>
            <sz val="9"/>
            <rFont val="Segoe UI"/>
            <family val="2"/>
          </rPr>
          <t>Escolher qual base de dados será utilizada para retornar os valores desejados.</t>
        </r>
      </text>
    </comment>
    <comment ref="C223" authorId="0">
      <text>
        <r>
          <rPr>
            <b/>
            <sz val="9"/>
            <rFont val="Segoe UI"/>
            <family val="2"/>
          </rPr>
          <t>Inserir CÓDIGO conforme REFERÊNCIA escolhida</t>
        </r>
      </text>
    </comment>
    <comment ref="B654" authorId="0">
      <text>
        <r>
          <rPr>
            <b/>
            <sz val="9"/>
            <rFont val="Segoe UI"/>
            <family val="2"/>
          </rPr>
          <t xml:space="preserve">LISTA SUSPENSA
</t>
        </r>
        <r>
          <rPr>
            <sz val="9"/>
            <rFont val="Segoe UI"/>
            <family val="2"/>
          </rPr>
          <t>Escolher qual base de dados será utilizada para retornar os valores desejados.</t>
        </r>
      </text>
    </comment>
    <comment ref="C654" authorId="0">
      <text>
        <r>
          <rPr>
            <b/>
            <sz val="9"/>
            <rFont val="Segoe UI"/>
            <family val="2"/>
          </rPr>
          <t>Inserir CÓDIGO conforme REFERÊNCIA escolhida</t>
        </r>
      </text>
    </comment>
    <comment ref="B334" authorId="0">
      <text>
        <r>
          <rPr>
            <b/>
            <sz val="9"/>
            <rFont val="Segoe UI"/>
            <family val="2"/>
          </rPr>
          <t xml:space="preserve">LISTA SUSPENSA
</t>
        </r>
        <r>
          <rPr>
            <sz val="9"/>
            <rFont val="Segoe UI"/>
            <family val="2"/>
          </rPr>
          <t>Escolher qual base de dados será utilizada para retornar os valores desejados.</t>
        </r>
      </text>
    </comment>
    <comment ref="B338" authorId="0">
      <text>
        <r>
          <rPr>
            <b/>
            <sz val="9"/>
            <rFont val="Segoe UI"/>
            <family val="2"/>
          </rPr>
          <t xml:space="preserve">LISTA SUSPENSA
</t>
        </r>
        <r>
          <rPr>
            <sz val="9"/>
            <rFont val="Segoe UI"/>
            <family val="2"/>
          </rPr>
          <t>Escolher qual base de dados será utilizada para retornar os valores desejados.</t>
        </r>
      </text>
    </comment>
    <comment ref="B298" authorId="0">
      <text>
        <r>
          <rPr>
            <b/>
            <sz val="9"/>
            <rFont val="Segoe UI"/>
            <family val="2"/>
          </rPr>
          <t xml:space="preserve">LISTA SUSPENSA
</t>
        </r>
        <r>
          <rPr>
            <sz val="9"/>
            <rFont val="Segoe UI"/>
            <family val="2"/>
          </rPr>
          <t>Escolher qual base de dados será utilizada para retornar os valores desejados.</t>
        </r>
      </text>
    </comment>
    <comment ref="B389" authorId="0">
      <text>
        <r>
          <rPr>
            <b/>
            <sz val="9"/>
            <rFont val="Segoe UI"/>
            <family val="2"/>
          </rPr>
          <t xml:space="preserve">LISTA SUSPENSA
</t>
        </r>
        <r>
          <rPr>
            <sz val="9"/>
            <rFont val="Segoe UI"/>
            <family val="2"/>
          </rPr>
          <t>Escolher qual base de dados será utilizada para retornar os valores desejados.</t>
        </r>
      </text>
    </comment>
    <comment ref="B387" authorId="0">
      <text>
        <r>
          <rPr>
            <b/>
            <sz val="9"/>
            <rFont val="Segoe UI"/>
            <family val="2"/>
          </rPr>
          <t xml:space="preserve">LISTA SUSPENSA
</t>
        </r>
        <r>
          <rPr>
            <sz val="9"/>
            <rFont val="Segoe UI"/>
            <family val="2"/>
          </rPr>
          <t>Escolher qual base de dados será utilizada para retornar os valores desejados.</t>
        </r>
      </text>
    </comment>
    <comment ref="B107" authorId="0">
      <text>
        <r>
          <rPr>
            <b/>
            <sz val="9"/>
            <rFont val="Segoe UI"/>
            <family val="2"/>
          </rPr>
          <t xml:space="preserve">LISTA SUSPENSA
</t>
        </r>
        <r>
          <rPr>
            <sz val="9"/>
            <rFont val="Segoe UI"/>
            <family val="2"/>
          </rPr>
          <t>Escolher qual base de dados será utilizada para retornar os valores desejados.</t>
        </r>
      </text>
    </comment>
    <comment ref="C107" authorId="0">
      <text>
        <r>
          <rPr>
            <b/>
            <sz val="9"/>
            <rFont val="Segoe UI"/>
            <family val="2"/>
          </rPr>
          <t>Inserir CÓDIGO conforme REFERÊNCIA escolhida</t>
        </r>
      </text>
    </comment>
    <comment ref="C146" authorId="0">
      <text>
        <r>
          <rPr>
            <b/>
            <sz val="9"/>
            <rFont val="Segoe UI"/>
            <family val="2"/>
          </rPr>
          <t>Inserir CÓDIGO conforme REFERÊNCIA escolhida</t>
        </r>
      </text>
    </comment>
    <comment ref="C148" authorId="0">
      <text>
        <r>
          <rPr>
            <b/>
            <sz val="9"/>
            <rFont val="Segoe UI"/>
            <family val="2"/>
          </rPr>
          <t>Inserir CÓDIGO conforme REFERÊNCIA escolhida</t>
        </r>
      </text>
    </comment>
    <comment ref="B155" authorId="0">
      <text>
        <r>
          <rPr>
            <b/>
            <sz val="9"/>
            <rFont val="Segoe UI"/>
            <family val="2"/>
          </rPr>
          <t xml:space="preserve">LISTA SUSPENSA
</t>
        </r>
        <r>
          <rPr>
            <sz val="9"/>
            <rFont val="Segoe UI"/>
            <family val="2"/>
          </rPr>
          <t>Escolher qual base de dados será utilizada para retornar os valores desejados.</t>
        </r>
      </text>
    </comment>
    <comment ref="B157" authorId="0">
      <text>
        <r>
          <rPr>
            <b/>
            <sz val="9"/>
            <rFont val="Segoe UI"/>
            <family val="2"/>
          </rPr>
          <t xml:space="preserve">LISTA SUSPENSA
</t>
        </r>
        <r>
          <rPr>
            <sz val="9"/>
            <rFont val="Segoe UI"/>
            <family val="2"/>
          </rPr>
          <t>Escolher qual base de dados será utilizada para retornar os valores desejados.</t>
        </r>
      </text>
    </comment>
    <comment ref="C157" authorId="0">
      <text>
        <r>
          <rPr>
            <b/>
            <sz val="9"/>
            <rFont val="Segoe UI"/>
            <family val="2"/>
          </rPr>
          <t>Inserir CÓDIGO conforme REFERÊNCIA escolhida</t>
        </r>
      </text>
    </comment>
    <comment ref="B159" authorId="0">
      <text>
        <r>
          <rPr>
            <b/>
            <sz val="9"/>
            <rFont val="Segoe UI"/>
            <family val="2"/>
          </rPr>
          <t xml:space="preserve">LISTA SUSPENSA
</t>
        </r>
        <r>
          <rPr>
            <sz val="9"/>
            <rFont val="Segoe UI"/>
            <family val="2"/>
          </rPr>
          <t>Escolher qual base de dados será utilizada para retornar os valores desejados.</t>
        </r>
      </text>
    </comment>
    <comment ref="C159" authorId="0">
      <text>
        <r>
          <rPr>
            <b/>
            <sz val="9"/>
            <rFont val="Segoe UI"/>
            <family val="2"/>
          </rPr>
          <t>Inserir CÓDIGO conforme REFERÊNCIA escolhida</t>
        </r>
      </text>
    </comment>
    <comment ref="B175" authorId="0">
      <text>
        <r>
          <rPr>
            <b/>
            <sz val="9"/>
            <rFont val="Segoe UI"/>
            <family val="2"/>
          </rPr>
          <t xml:space="preserve">LISTA SUSPENSA
</t>
        </r>
        <r>
          <rPr>
            <sz val="9"/>
            <rFont val="Segoe UI"/>
            <family val="2"/>
          </rPr>
          <t>Escolher qual base de dados será utilizada para retornar os valores desejados.</t>
        </r>
      </text>
    </comment>
    <comment ref="C175" authorId="0">
      <text>
        <r>
          <rPr>
            <b/>
            <sz val="9"/>
            <rFont val="Segoe UI"/>
            <family val="2"/>
          </rPr>
          <t>Inserir CÓDIGO conforme REFERÊNCIA escolhida</t>
        </r>
      </text>
    </comment>
    <comment ref="B87" authorId="0">
      <text>
        <r>
          <rPr>
            <b/>
            <sz val="9"/>
            <rFont val="Segoe UI"/>
            <family val="2"/>
          </rPr>
          <t xml:space="preserve">LISTA SUSPENSA
</t>
        </r>
        <r>
          <rPr>
            <sz val="9"/>
            <rFont val="Segoe UI"/>
            <family val="2"/>
          </rPr>
          <t>Escolher qual base de dados será utilizada para retornar os valores desejados.</t>
        </r>
      </text>
    </comment>
    <comment ref="C87" authorId="0">
      <text>
        <r>
          <rPr>
            <b/>
            <sz val="9"/>
            <rFont val="Segoe UI"/>
            <family val="2"/>
          </rPr>
          <t>Inserir CÓDIGO conforme REFERÊNCIA escolhida</t>
        </r>
      </text>
    </comment>
    <comment ref="B89" authorId="0">
      <text>
        <r>
          <rPr>
            <b/>
            <sz val="9"/>
            <rFont val="Segoe UI"/>
            <family val="2"/>
          </rPr>
          <t xml:space="preserve">LISTA SUSPENSA
</t>
        </r>
        <r>
          <rPr>
            <sz val="9"/>
            <rFont val="Segoe UI"/>
            <family val="2"/>
          </rPr>
          <t>Escolher qual base de dados será utilizada para retornar os valores desejados.</t>
        </r>
      </text>
    </comment>
    <comment ref="C89" authorId="0">
      <text>
        <r>
          <rPr>
            <b/>
            <sz val="9"/>
            <rFont val="Segoe UI"/>
            <family val="2"/>
          </rPr>
          <t>Inserir CÓDIGO conforme REFERÊNCIA escolhida</t>
        </r>
      </text>
    </comment>
    <comment ref="B141" authorId="0">
      <text>
        <r>
          <rPr>
            <b/>
            <sz val="9"/>
            <rFont val="Segoe UI"/>
            <family val="2"/>
          </rPr>
          <t xml:space="preserve">LISTA SUSPENSA
</t>
        </r>
        <r>
          <rPr>
            <sz val="9"/>
            <rFont val="Segoe UI"/>
            <family val="2"/>
          </rPr>
          <t>Escolher qual base de dados será utilizada para retornar os valores desejados.</t>
        </r>
      </text>
    </comment>
    <comment ref="C141" authorId="0">
      <text>
        <r>
          <rPr>
            <b/>
            <sz val="9"/>
            <rFont val="Segoe UI"/>
            <family val="2"/>
          </rPr>
          <t>Inserir CÓDIGO conforme REFERÊNCIA escolhida</t>
        </r>
      </text>
    </comment>
    <comment ref="B139" authorId="0">
      <text>
        <r>
          <rPr>
            <b/>
            <sz val="9"/>
            <rFont val="Segoe UI"/>
            <family val="2"/>
          </rPr>
          <t xml:space="preserve">LISTA SUSPENSA
</t>
        </r>
        <r>
          <rPr>
            <sz val="9"/>
            <rFont val="Segoe UI"/>
            <family val="2"/>
          </rPr>
          <t>Escolher qual base de dados será utilizada para retornar os valores desejados.</t>
        </r>
      </text>
    </comment>
    <comment ref="C139" authorId="0">
      <text>
        <r>
          <rPr>
            <b/>
            <sz val="9"/>
            <rFont val="Segoe UI"/>
            <family val="2"/>
          </rPr>
          <t>Inserir CÓDIGO conforme REFERÊNCIA escolhida</t>
        </r>
      </text>
    </comment>
    <comment ref="B181" authorId="0">
      <text>
        <r>
          <rPr>
            <b/>
            <sz val="9"/>
            <rFont val="Segoe UI"/>
            <family val="2"/>
          </rPr>
          <t xml:space="preserve">LISTA SUSPENSA
</t>
        </r>
        <r>
          <rPr>
            <sz val="9"/>
            <rFont val="Segoe UI"/>
            <family val="2"/>
          </rPr>
          <t>Escolher qual base de dados será utilizada para retornar os valores desejados.</t>
        </r>
      </text>
    </comment>
    <comment ref="C181" authorId="0">
      <text>
        <r>
          <rPr>
            <b/>
            <sz val="9"/>
            <rFont val="Segoe UI"/>
            <family val="2"/>
          </rPr>
          <t>Inserir CÓDIGO conforme REFERÊNCIA escolhida</t>
        </r>
      </text>
    </comment>
    <comment ref="B225" authorId="0">
      <text>
        <r>
          <rPr>
            <b/>
            <sz val="9"/>
            <rFont val="Segoe UI"/>
            <family val="2"/>
          </rPr>
          <t xml:space="preserve">LISTA SUSPENSA
</t>
        </r>
        <r>
          <rPr>
            <sz val="9"/>
            <rFont val="Segoe UI"/>
            <family val="2"/>
          </rPr>
          <t>Escolher qual base de dados será utilizada para retornar os valores desejados.</t>
        </r>
      </text>
    </comment>
    <comment ref="C225" authorId="0">
      <text>
        <r>
          <rPr>
            <b/>
            <sz val="9"/>
            <rFont val="Segoe UI"/>
            <family val="2"/>
          </rPr>
          <t>Inserir CÓDIGO conforme REFERÊNCIA escolhida</t>
        </r>
      </text>
    </comment>
    <comment ref="B278" authorId="0">
      <text>
        <r>
          <rPr>
            <b/>
            <sz val="9"/>
            <rFont val="Segoe UI"/>
            <family val="2"/>
          </rPr>
          <t xml:space="preserve">LISTA SUSPENSA
</t>
        </r>
        <r>
          <rPr>
            <sz val="9"/>
            <rFont val="Segoe UI"/>
            <family val="2"/>
          </rPr>
          <t>Escolher qual base de dados será utilizada para retornar os valores desejados.</t>
        </r>
      </text>
    </comment>
    <comment ref="C278" authorId="0">
      <text>
        <r>
          <rPr>
            <b/>
            <sz val="9"/>
            <rFont val="Segoe UI"/>
            <family val="2"/>
          </rPr>
          <t>Inserir CÓDIGO conforme REFERÊNCIA escolhida</t>
        </r>
      </text>
    </comment>
    <comment ref="B359" authorId="0">
      <text>
        <r>
          <rPr>
            <b/>
            <sz val="9"/>
            <rFont val="Segoe UI"/>
            <family val="2"/>
          </rPr>
          <t xml:space="preserve">LISTA SUSPENSA
</t>
        </r>
        <r>
          <rPr>
            <sz val="9"/>
            <rFont val="Segoe UI"/>
            <family val="2"/>
          </rPr>
          <t>Escolher qual base de dados será utilizada para retornar os valores desejados.</t>
        </r>
      </text>
    </comment>
    <comment ref="B361" authorId="0">
      <text>
        <r>
          <rPr>
            <b/>
            <sz val="9"/>
            <rFont val="Segoe UI"/>
            <family val="2"/>
          </rPr>
          <t xml:space="preserve">LISTA SUSPENSA
</t>
        </r>
        <r>
          <rPr>
            <sz val="9"/>
            <rFont val="Segoe UI"/>
            <family val="2"/>
          </rPr>
          <t>Escolher qual base de dados será utilizada para retornar os valores desejados.</t>
        </r>
      </text>
    </comment>
    <comment ref="B435" authorId="0">
      <text>
        <r>
          <rPr>
            <b/>
            <sz val="9"/>
            <rFont val="Segoe UI"/>
            <family val="2"/>
          </rPr>
          <t xml:space="preserve">LISTA SUSPENSA
</t>
        </r>
        <r>
          <rPr>
            <sz val="9"/>
            <rFont val="Segoe UI"/>
            <family val="2"/>
          </rPr>
          <t>Escolher qual base de dados será utilizada para retornar os valores desejados.</t>
        </r>
      </text>
    </comment>
    <comment ref="B437" authorId="0">
      <text>
        <r>
          <rPr>
            <b/>
            <sz val="9"/>
            <rFont val="Segoe UI"/>
            <family val="2"/>
          </rPr>
          <t xml:space="preserve">LISTA SUSPENSA
</t>
        </r>
        <r>
          <rPr>
            <sz val="9"/>
            <rFont val="Segoe UI"/>
            <family val="2"/>
          </rPr>
          <t>Escolher qual base de dados será utilizada para retornar os valores desejados.</t>
        </r>
      </text>
    </comment>
    <comment ref="B439" authorId="0">
      <text>
        <r>
          <rPr>
            <b/>
            <sz val="9"/>
            <rFont val="Segoe UI"/>
            <family val="2"/>
          </rPr>
          <t xml:space="preserve">LISTA SUSPENSA
</t>
        </r>
        <r>
          <rPr>
            <sz val="9"/>
            <rFont val="Segoe UI"/>
            <family val="2"/>
          </rPr>
          <t>Escolher qual base de dados será utilizada para retornar os valores desejados.</t>
        </r>
      </text>
    </comment>
    <comment ref="B441" authorId="0">
      <text>
        <r>
          <rPr>
            <b/>
            <sz val="9"/>
            <rFont val="Segoe UI"/>
            <family val="2"/>
          </rPr>
          <t xml:space="preserve">LISTA SUSPENSA
</t>
        </r>
        <r>
          <rPr>
            <sz val="9"/>
            <rFont val="Segoe UI"/>
            <family val="2"/>
          </rPr>
          <t>Escolher qual base de dados será utilizada para retornar os valores desejados.</t>
        </r>
      </text>
    </comment>
    <comment ref="B443" authorId="0">
      <text>
        <r>
          <rPr>
            <b/>
            <sz val="9"/>
            <rFont val="Segoe UI"/>
            <family val="2"/>
          </rPr>
          <t xml:space="preserve">LISTA SUSPENSA
</t>
        </r>
        <r>
          <rPr>
            <sz val="9"/>
            <rFont val="Segoe UI"/>
            <family val="2"/>
          </rPr>
          <t>Escolher qual base de dados será utilizada para retornar os valores desejados.</t>
        </r>
      </text>
    </comment>
    <comment ref="B445" authorId="0">
      <text>
        <r>
          <rPr>
            <b/>
            <sz val="9"/>
            <rFont val="Segoe UI"/>
            <family val="2"/>
          </rPr>
          <t xml:space="preserve">LISTA SUSPENSA
</t>
        </r>
        <r>
          <rPr>
            <sz val="9"/>
            <rFont val="Segoe UI"/>
            <family val="2"/>
          </rPr>
          <t>Escolher qual base de dados será utilizada para retornar os valores desejados.</t>
        </r>
      </text>
    </comment>
    <comment ref="B522" authorId="0">
      <text>
        <r>
          <rPr>
            <b/>
            <sz val="9"/>
            <rFont val="Segoe UI"/>
            <family val="2"/>
          </rPr>
          <t xml:space="preserve">LISTA SUSPENSA
</t>
        </r>
        <r>
          <rPr>
            <sz val="9"/>
            <rFont val="Segoe UI"/>
            <family val="2"/>
          </rPr>
          <t>Escolher qual base de dados será utilizada para retornar os valores desejados.</t>
        </r>
      </text>
    </comment>
    <comment ref="C522" authorId="0">
      <text>
        <r>
          <rPr>
            <b/>
            <sz val="9"/>
            <rFont val="Segoe UI"/>
            <family val="2"/>
          </rPr>
          <t>Inserir CÓDIGO conforme REFERÊNCIA escolhida</t>
        </r>
      </text>
    </comment>
    <comment ref="B520" authorId="0">
      <text>
        <r>
          <rPr>
            <b/>
            <sz val="9"/>
            <rFont val="Segoe UI"/>
            <family val="2"/>
          </rPr>
          <t xml:space="preserve">LISTA SUSPENSA
</t>
        </r>
        <r>
          <rPr>
            <sz val="9"/>
            <rFont val="Segoe UI"/>
            <family val="2"/>
          </rPr>
          <t>Escolher qual base de dados será utilizada para retornar os valores desejados.</t>
        </r>
      </text>
    </comment>
    <comment ref="C520" authorId="0">
      <text>
        <r>
          <rPr>
            <b/>
            <sz val="9"/>
            <rFont val="Segoe UI"/>
            <family val="2"/>
          </rPr>
          <t>Inserir CÓDIGO conforme REFERÊNCIA escolhida</t>
        </r>
      </text>
    </comment>
    <comment ref="B518" authorId="0">
      <text>
        <r>
          <rPr>
            <b/>
            <sz val="9"/>
            <rFont val="Segoe UI"/>
            <family val="2"/>
          </rPr>
          <t xml:space="preserve">LISTA SUSPENSA
</t>
        </r>
        <r>
          <rPr>
            <sz val="9"/>
            <rFont val="Segoe UI"/>
            <family val="2"/>
          </rPr>
          <t>Escolher qual base de dados será utilizada para retornar os valores desejados.</t>
        </r>
      </text>
    </comment>
    <comment ref="C518" authorId="0">
      <text>
        <r>
          <rPr>
            <b/>
            <sz val="9"/>
            <rFont val="Segoe UI"/>
            <family val="2"/>
          </rPr>
          <t>Inserir CÓDIGO conforme REFERÊNCIA escolhida</t>
        </r>
      </text>
    </comment>
    <comment ref="B516" authorId="0">
      <text>
        <r>
          <rPr>
            <b/>
            <sz val="9"/>
            <rFont val="Segoe UI"/>
            <family val="2"/>
          </rPr>
          <t xml:space="preserve">LISTA SUSPENSA
</t>
        </r>
        <r>
          <rPr>
            <sz val="9"/>
            <rFont val="Segoe UI"/>
            <family val="2"/>
          </rPr>
          <t>Escolher qual base de dados será utilizada para retornar os valores desejados.</t>
        </r>
      </text>
    </comment>
    <comment ref="C516" authorId="0">
      <text>
        <r>
          <rPr>
            <b/>
            <sz val="9"/>
            <rFont val="Segoe UI"/>
            <family val="2"/>
          </rPr>
          <t>Inserir CÓDIGO conforme REFERÊNCIA escolhida</t>
        </r>
      </text>
    </comment>
    <comment ref="B524" authorId="0">
      <text>
        <r>
          <rPr>
            <b/>
            <sz val="9"/>
            <rFont val="Segoe UI"/>
            <family val="2"/>
          </rPr>
          <t xml:space="preserve">LISTA SUSPENSA
</t>
        </r>
        <r>
          <rPr>
            <sz val="9"/>
            <rFont val="Segoe UI"/>
            <family val="2"/>
          </rPr>
          <t>Escolher qual base de dados será utilizada para retornar os valores desejados.</t>
        </r>
      </text>
    </comment>
    <comment ref="C524" authorId="0">
      <text>
        <r>
          <rPr>
            <b/>
            <sz val="9"/>
            <rFont val="Segoe UI"/>
            <family val="2"/>
          </rPr>
          <t>Inserir CÓDIGO conforme REFERÊNCIA escolhida</t>
        </r>
      </text>
    </comment>
    <comment ref="B526" authorId="0">
      <text>
        <r>
          <rPr>
            <b/>
            <sz val="9"/>
            <rFont val="Segoe UI"/>
            <family val="2"/>
          </rPr>
          <t xml:space="preserve">LISTA SUSPENSA
</t>
        </r>
        <r>
          <rPr>
            <sz val="9"/>
            <rFont val="Segoe UI"/>
            <family val="2"/>
          </rPr>
          <t>Escolher qual base de dados será utilizada para retornar os valores desejados.</t>
        </r>
      </text>
    </comment>
    <comment ref="C526" authorId="0">
      <text>
        <r>
          <rPr>
            <b/>
            <sz val="9"/>
            <rFont val="Segoe UI"/>
            <family val="2"/>
          </rPr>
          <t>Inserir CÓDIGO conforme REFERÊNCIA escolhida</t>
        </r>
      </text>
    </comment>
    <comment ref="B536" authorId="0">
      <text>
        <r>
          <rPr>
            <b/>
            <sz val="9"/>
            <rFont val="Segoe UI"/>
            <family val="2"/>
          </rPr>
          <t xml:space="preserve">LISTA SUSPENSA
</t>
        </r>
        <r>
          <rPr>
            <sz val="9"/>
            <rFont val="Segoe UI"/>
            <family val="2"/>
          </rPr>
          <t>Escolher qual base de dados será utilizada para retornar os valores desejados.</t>
        </r>
      </text>
    </comment>
    <comment ref="C536" authorId="0">
      <text>
        <r>
          <rPr>
            <b/>
            <sz val="9"/>
            <rFont val="Segoe UI"/>
            <family val="2"/>
          </rPr>
          <t>Inserir CÓDIGO conforme REFERÊNCIA escolhida</t>
        </r>
      </text>
    </comment>
    <comment ref="B534" authorId="0">
      <text>
        <r>
          <rPr>
            <b/>
            <sz val="9"/>
            <rFont val="Segoe UI"/>
            <family val="2"/>
          </rPr>
          <t xml:space="preserve">LISTA SUSPENSA
</t>
        </r>
        <r>
          <rPr>
            <sz val="9"/>
            <rFont val="Segoe UI"/>
            <family val="2"/>
          </rPr>
          <t>Escolher qual base de dados será utilizada para retornar os valores desejados.</t>
        </r>
      </text>
    </comment>
    <comment ref="C534" authorId="0">
      <text>
        <r>
          <rPr>
            <b/>
            <sz val="9"/>
            <rFont val="Segoe UI"/>
            <family val="2"/>
          </rPr>
          <t>Inserir CÓDIGO conforme REFERÊNCIA escolhida</t>
        </r>
      </text>
    </comment>
    <comment ref="B532" authorId="0">
      <text>
        <r>
          <rPr>
            <b/>
            <sz val="9"/>
            <rFont val="Segoe UI"/>
            <family val="2"/>
          </rPr>
          <t xml:space="preserve">LISTA SUSPENSA
</t>
        </r>
        <r>
          <rPr>
            <sz val="9"/>
            <rFont val="Segoe UI"/>
            <family val="2"/>
          </rPr>
          <t>Escolher qual base de dados será utilizada para retornar os valores desejados.</t>
        </r>
      </text>
    </comment>
    <comment ref="C532" authorId="0">
      <text>
        <r>
          <rPr>
            <b/>
            <sz val="9"/>
            <rFont val="Segoe UI"/>
            <family val="2"/>
          </rPr>
          <t>Inserir CÓDIGO conforme REFERÊNCIA escolhida</t>
        </r>
      </text>
    </comment>
    <comment ref="B530" authorId="0">
      <text>
        <r>
          <rPr>
            <b/>
            <sz val="9"/>
            <rFont val="Segoe UI"/>
            <family val="2"/>
          </rPr>
          <t xml:space="preserve">LISTA SUSPENSA
</t>
        </r>
        <r>
          <rPr>
            <sz val="9"/>
            <rFont val="Segoe UI"/>
            <family val="2"/>
          </rPr>
          <t>Escolher qual base de dados será utilizada para retornar os valores desejados.</t>
        </r>
      </text>
    </comment>
    <comment ref="C530" authorId="0">
      <text>
        <r>
          <rPr>
            <b/>
            <sz val="9"/>
            <rFont val="Segoe UI"/>
            <family val="2"/>
          </rPr>
          <t>Inserir CÓDIGO conforme REFERÊNCIA escolhida</t>
        </r>
      </text>
    </comment>
    <comment ref="B528" authorId="0">
      <text>
        <r>
          <rPr>
            <b/>
            <sz val="9"/>
            <rFont val="Segoe UI"/>
            <family val="2"/>
          </rPr>
          <t xml:space="preserve">LISTA SUSPENSA
</t>
        </r>
        <r>
          <rPr>
            <sz val="9"/>
            <rFont val="Segoe UI"/>
            <family val="2"/>
          </rPr>
          <t>Escolher qual base de dados será utilizada para retornar os valores desejados.</t>
        </r>
      </text>
    </comment>
    <comment ref="C528" authorId="0">
      <text>
        <r>
          <rPr>
            <b/>
            <sz val="9"/>
            <rFont val="Segoe UI"/>
            <family val="2"/>
          </rPr>
          <t>Inserir CÓDIGO conforme REFERÊNCIA escolhida</t>
        </r>
      </text>
    </comment>
    <comment ref="B583" authorId="0">
      <text>
        <r>
          <rPr>
            <b/>
            <sz val="9"/>
            <rFont val="Segoe UI"/>
            <family val="2"/>
          </rPr>
          <t xml:space="preserve">LISTA SUSPENSA
</t>
        </r>
        <r>
          <rPr>
            <sz val="9"/>
            <rFont val="Segoe UI"/>
            <family val="2"/>
          </rPr>
          <t>Escolher qual base de dados será utilizada para retornar os valores desejados.</t>
        </r>
      </text>
    </comment>
    <comment ref="C583" authorId="0">
      <text>
        <r>
          <rPr>
            <b/>
            <sz val="9"/>
            <rFont val="Segoe UI"/>
            <family val="2"/>
          </rPr>
          <t>Inserir CÓDIGO conforme REFERÊNCIA escolhida</t>
        </r>
      </text>
    </comment>
    <comment ref="B586" authorId="0">
      <text>
        <r>
          <rPr>
            <b/>
            <sz val="9"/>
            <rFont val="Segoe UI"/>
            <family val="2"/>
          </rPr>
          <t xml:space="preserve">LISTA SUSPENSA
</t>
        </r>
        <r>
          <rPr>
            <sz val="9"/>
            <rFont val="Segoe UI"/>
            <family val="2"/>
          </rPr>
          <t>Escolher qual base de dados será utilizada para retornar os valores desejados.</t>
        </r>
      </text>
    </comment>
    <comment ref="C586" authorId="0">
      <text>
        <r>
          <rPr>
            <b/>
            <sz val="9"/>
            <rFont val="Segoe UI"/>
            <family val="2"/>
          </rPr>
          <t>Inserir CÓDIGO conforme REFERÊNCIA escolhida</t>
        </r>
      </text>
    </comment>
    <comment ref="B589" authorId="0">
      <text>
        <r>
          <rPr>
            <b/>
            <sz val="9"/>
            <rFont val="Segoe UI"/>
            <family val="2"/>
          </rPr>
          <t xml:space="preserve">LISTA SUSPENSA
</t>
        </r>
        <r>
          <rPr>
            <sz val="9"/>
            <rFont val="Segoe UI"/>
            <family val="2"/>
          </rPr>
          <t>Escolher qual base de dados será utilizada para retornar os valores desejados.</t>
        </r>
      </text>
    </comment>
    <comment ref="C589" authorId="0">
      <text>
        <r>
          <rPr>
            <b/>
            <sz val="9"/>
            <rFont val="Segoe UI"/>
            <family val="2"/>
          </rPr>
          <t>Inserir CÓDIGO conforme REFERÊNCIA escolhida</t>
        </r>
      </text>
    </comment>
    <comment ref="B592" authorId="0">
      <text>
        <r>
          <rPr>
            <b/>
            <sz val="9"/>
            <rFont val="Segoe UI"/>
            <family val="2"/>
          </rPr>
          <t xml:space="preserve">LISTA SUSPENSA
</t>
        </r>
        <r>
          <rPr>
            <sz val="9"/>
            <rFont val="Segoe UI"/>
            <family val="2"/>
          </rPr>
          <t>Escolher qual base de dados será utilizada para retornar os valores desejados.</t>
        </r>
      </text>
    </comment>
    <comment ref="C592" authorId="0">
      <text>
        <r>
          <rPr>
            <b/>
            <sz val="9"/>
            <rFont val="Segoe UI"/>
            <family val="2"/>
          </rPr>
          <t>Inserir CÓDIGO conforme REFERÊNCIA escolhida</t>
        </r>
      </text>
    </comment>
    <comment ref="B602" authorId="0">
      <text>
        <r>
          <rPr>
            <b/>
            <sz val="9"/>
            <rFont val="Segoe UI"/>
            <family val="2"/>
          </rPr>
          <t xml:space="preserve">LISTA SUSPENSA
</t>
        </r>
        <r>
          <rPr>
            <sz val="9"/>
            <rFont val="Segoe UI"/>
            <family val="2"/>
          </rPr>
          <t>Escolher qual base de dados será utilizada para retornar os valores desejados.</t>
        </r>
      </text>
    </comment>
    <comment ref="C602" authorId="0">
      <text>
        <r>
          <rPr>
            <b/>
            <sz val="9"/>
            <rFont val="Segoe UI"/>
            <family val="2"/>
          </rPr>
          <t>Inserir CÓDIGO conforme REFERÊNCIA escolhida</t>
        </r>
      </text>
    </comment>
    <comment ref="B573" authorId="0">
      <text>
        <r>
          <rPr>
            <b/>
            <sz val="9"/>
            <rFont val="Segoe UI"/>
            <family val="2"/>
          </rPr>
          <t xml:space="preserve">LISTA SUSPENSA
</t>
        </r>
        <r>
          <rPr>
            <sz val="9"/>
            <rFont val="Segoe UI"/>
            <family val="2"/>
          </rPr>
          <t>Escolher qual base de dados será utilizada para retornar os valores desejados.</t>
        </r>
      </text>
    </comment>
    <comment ref="C573" authorId="0">
      <text>
        <r>
          <rPr>
            <b/>
            <sz val="9"/>
            <rFont val="Segoe UI"/>
            <family val="2"/>
          </rPr>
          <t>Inserir CÓDIGO conforme REFERÊNCIA escolhida</t>
        </r>
      </text>
    </comment>
    <comment ref="B575" authorId="0">
      <text>
        <r>
          <rPr>
            <b/>
            <sz val="9"/>
            <rFont val="Segoe UI"/>
            <family val="2"/>
          </rPr>
          <t xml:space="preserve">LISTA SUSPENSA
</t>
        </r>
        <r>
          <rPr>
            <sz val="9"/>
            <rFont val="Segoe UI"/>
            <family val="2"/>
          </rPr>
          <t>Escolher qual base de dados será utilizada para retornar os valores desejados.</t>
        </r>
      </text>
    </comment>
    <comment ref="C575" authorId="0">
      <text>
        <r>
          <rPr>
            <b/>
            <sz val="9"/>
            <rFont val="Segoe UI"/>
            <family val="2"/>
          </rPr>
          <t>Inserir CÓDIGO conforme REFERÊNCIA escolhida</t>
        </r>
      </text>
    </comment>
    <comment ref="B577" authorId="0">
      <text>
        <r>
          <rPr>
            <b/>
            <sz val="9"/>
            <rFont val="Segoe UI"/>
            <family val="2"/>
          </rPr>
          <t xml:space="preserve">LISTA SUSPENSA
</t>
        </r>
        <r>
          <rPr>
            <sz val="9"/>
            <rFont val="Segoe UI"/>
            <family val="2"/>
          </rPr>
          <t>Escolher qual base de dados será utilizada para retornar os valores desejados.</t>
        </r>
      </text>
    </comment>
    <comment ref="C577" authorId="0">
      <text>
        <r>
          <rPr>
            <b/>
            <sz val="9"/>
            <rFont val="Segoe UI"/>
            <family val="2"/>
          </rPr>
          <t>Inserir CÓDIGO conforme REFERÊNCIA escolhida</t>
        </r>
      </text>
    </comment>
    <comment ref="B579" authorId="0">
      <text>
        <r>
          <rPr>
            <b/>
            <sz val="9"/>
            <rFont val="Segoe UI"/>
            <family val="2"/>
          </rPr>
          <t xml:space="preserve">LISTA SUSPENSA
</t>
        </r>
        <r>
          <rPr>
            <sz val="9"/>
            <rFont val="Segoe UI"/>
            <family val="2"/>
          </rPr>
          <t>Escolher qual base de dados será utilizada para retornar os valores desejados.</t>
        </r>
      </text>
    </comment>
    <comment ref="C579" authorId="0">
      <text>
        <r>
          <rPr>
            <b/>
            <sz val="9"/>
            <rFont val="Segoe UI"/>
            <family val="2"/>
          </rPr>
          <t>Inserir CÓDIGO conforme REFERÊNCIA escolhida</t>
        </r>
      </text>
    </comment>
    <comment ref="B581" authorId="0">
      <text>
        <r>
          <rPr>
            <b/>
            <sz val="9"/>
            <rFont val="Segoe UI"/>
            <family val="2"/>
          </rPr>
          <t xml:space="preserve">LISTA SUSPENSA
</t>
        </r>
        <r>
          <rPr>
            <sz val="9"/>
            <rFont val="Segoe UI"/>
            <family val="2"/>
          </rPr>
          <t>Escolher qual base de dados será utilizada para retornar os valores desejados.</t>
        </r>
      </text>
    </comment>
    <comment ref="C581" authorId="0">
      <text>
        <r>
          <rPr>
            <b/>
            <sz val="9"/>
            <rFont val="Segoe UI"/>
            <family val="2"/>
          </rPr>
          <t>Inserir CÓDIGO conforme REFERÊNCIA escolhida</t>
        </r>
      </text>
    </comment>
    <comment ref="B563" authorId="0">
      <text>
        <r>
          <rPr>
            <b/>
            <sz val="9"/>
            <rFont val="Segoe UI"/>
            <family val="2"/>
          </rPr>
          <t xml:space="preserve">LISTA SUSPENSA
</t>
        </r>
        <r>
          <rPr>
            <sz val="9"/>
            <rFont val="Segoe UI"/>
            <family val="2"/>
          </rPr>
          <t>Escolher qual base de dados será utilizada para retornar os valores desejados.</t>
        </r>
      </text>
    </comment>
    <comment ref="C563" authorId="0">
      <text>
        <r>
          <rPr>
            <b/>
            <sz val="9"/>
            <rFont val="Segoe UI"/>
            <family val="2"/>
          </rPr>
          <t>Inserir CÓDIGO conforme REFERÊNCIA escolhida</t>
        </r>
      </text>
    </comment>
    <comment ref="B565" authorId="0">
      <text>
        <r>
          <rPr>
            <b/>
            <sz val="9"/>
            <rFont val="Segoe UI"/>
            <family val="2"/>
          </rPr>
          <t xml:space="preserve">LISTA SUSPENSA
</t>
        </r>
        <r>
          <rPr>
            <sz val="9"/>
            <rFont val="Segoe UI"/>
            <family val="2"/>
          </rPr>
          <t>Escolher qual base de dados será utilizada para retornar os valores desejados.</t>
        </r>
      </text>
    </comment>
    <comment ref="C565" authorId="0">
      <text>
        <r>
          <rPr>
            <b/>
            <sz val="9"/>
            <rFont val="Segoe UI"/>
            <family val="2"/>
          </rPr>
          <t>Inserir CÓDIGO conforme REFERÊNCIA escolhida</t>
        </r>
      </text>
    </comment>
    <comment ref="B567" authorId="0">
      <text>
        <r>
          <rPr>
            <b/>
            <sz val="9"/>
            <rFont val="Segoe UI"/>
            <family val="2"/>
          </rPr>
          <t xml:space="preserve">LISTA SUSPENSA
</t>
        </r>
        <r>
          <rPr>
            <sz val="9"/>
            <rFont val="Segoe UI"/>
            <family val="2"/>
          </rPr>
          <t>Escolher qual base de dados será utilizada para retornar os valores desejados.</t>
        </r>
      </text>
    </comment>
    <comment ref="C567" authorId="0">
      <text>
        <r>
          <rPr>
            <b/>
            <sz val="9"/>
            <rFont val="Segoe UI"/>
            <family val="2"/>
          </rPr>
          <t>Inserir CÓDIGO conforme REFERÊNCIA escolhida</t>
        </r>
      </text>
    </comment>
    <comment ref="B569" authorId="0">
      <text>
        <r>
          <rPr>
            <b/>
            <sz val="9"/>
            <rFont val="Segoe UI"/>
            <family val="2"/>
          </rPr>
          <t xml:space="preserve">LISTA SUSPENSA
</t>
        </r>
        <r>
          <rPr>
            <sz val="9"/>
            <rFont val="Segoe UI"/>
            <family val="2"/>
          </rPr>
          <t>Escolher qual base de dados será utilizada para retornar os valores desejados.</t>
        </r>
      </text>
    </comment>
    <comment ref="C569" authorId="0">
      <text>
        <r>
          <rPr>
            <b/>
            <sz val="9"/>
            <rFont val="Segoe UI"/>
            <family val="2"/>
          </rPr>
          <t>Inserir CÓDIGO conforme REFERÊNCIA escolhida</t>
        </r>
      </text>
    </comment>
    <comment ref="B571" authorId="0">
      <text>
        <r>
          <rPr>
            <b/>
            <sz val="9"/>
            <rFont val="Segoe UI"/>
            <family val="2"/>
          </rPr>
          <t xml:space="preserve">LISTA SUSPENSA
</t>
        </r>
        <r>
          <rPr>
            <sz val="9"/>
            <rFont val="Segoe UI"/>
            <family val="2"/>
          </rPr>
          <t>Escolher qual base de dados será utilizada para retornar os valores desejados.</t>
        </r>
      </text>
    </comment>
    <comment ref="C571" authorId="0">
      <text>
        <r>
          <rPr>
            <b/>
            <sz val="9"/>
            <rFont val="Segoe UI"/>
            <family val="2"/>
          </rPr>
          <t>Inserir CÓDIGO conforme REFERÊNCIA escolhida</t>
        </r>
      </text>
    </comment>
    <comment ref="B553" authorId="0">
      <text>
        <r>
          <rPr>
            <b/>
            <sz val="9"/>
            <rFont val="Segoe UI"/>
            <family val="2"/>
          </rPr>
          <t xml:space="preserve">LISTA SUSPENSA
</t>
        </r>
        <r>
          <rPr>
            <sz val="9"/>
            <rFont val="Segoe UI"/>
            <family val="2"/>
          </rPr>
          <t>Escolher qual base de dados será utilizada para retornar os valores desejados.</t>
        </r>
      </text>
    </comment>
    <comment ref="C553" authorId="0">
      <text>
        <r>
          <rPr>
            <b/>
            <sz val="9"/>
            <rFont val="Segoe UI"/>
            <family val="2"/>
          </rPr>
          <t>Inserir CÓDIGO conforme REFERÊNCIA escolhida</t>
        </r>
      </text>
    </comment>
    <comment ref="B555" authorId="0">
      <text>
        <r>
          <rPr>
            <b/>
            <sz val="9"/>
            <rFont val="Segoe UI"/>
            <family val="2"/>
          </rPr>
          <t xml:space="preserve">LISTA SUSPENSA
</t>
        </r>
        <r>
          <rPr>
            <sz val="9"/>
            <rFont val="Segoe UI"/>
            <family val="2"/>
          </rPr>
          <t>Escolher qual base de dados será utilizada para retornar os valores desejados.</t>
        </r>
      </text>
    </comment>
    <comment ref="C555" authorId="0">
      <text>
        <r>
          <rPr>
            <b/>
            <sz val="9"/>
            <rFont val="Segoe UI"/>
            <family val="2"/>
          </rPr>
          <t>Inserir CÓDIGO conforme REFERÊNCIA escolhida</t>
        </r>
      </text>
    </comment>
    <comment ref="B557" authorId="0">
      <text>
        <r>
          <rPr>
            <b/>
            <sz val="9"/>
            <rFont val="Segoe UI"/>
            <family val="2"/>
          </rPr>
          <t xml:space="preserve">LISTA SUSPENSA
</t>
        </r>
        <r>
          <rPr>
            <sz val="9"/>
            <rFont val="Segoe UI"/>
            <family val="2"/>
          </rPr>
          <t>Escolher qual base de dados será utilizada para retornar os valores desejados.</t>
        </r>
      </text>
    </comment>
    <comment ref="C557" authorId="0">
      <text>
        <r>
          <rPr>
            <b/>
            <sz val="9"/>
            <rFont val="Segoe UI"/>
            <family val="2"/>
          </rPr>
          <t>Inserir CÓDIGO conforme REFERÊNCIA escolhida</t>
        </r>
      </text>
    </comment>
    <comment ref="B559" authorId="0">
      <text>
        <r>
          <rPr>
            <b/>
            <sz val="9"/>
            <rFont val="Segoe UI"/>
            <family val="2"/>
          </rPr>
          <t xml:space="preserve">LISTA SUSPENSA
</t>
        </r>
        <r>
          <rPr>
            <sz val="9"/>
            <rFont val="Segoe UI"/>
            <family val="2"/>
          </rPr>
          <t>Escolher qual base de dados será utilizada para retornar os valores desejados.</t>
        </r>
      </text>
    </comment>
    <comment ref="C559" authorId="0">
      <text>
        <r>
          <rPr>
            <b/>
            <sz val="9"/>
            <rFont val="Segoe UI"/>
            <family val="2"/>
          </rPr>
          <t>Inserir CÓDIGO conforme REFERÊNCIA escolhida</t>
        </r>
      </text>
    </comment>
    <comment ref="B561" authorId="0">
      <text>
        <r>
          <rPr>
            <b/>
            <sz val="9"/>
            <rFont val="Segoe UI"/>
            <family val="2"/>
          </rPr>
          <t xml:space="preserve">LISTA SUSPENSA
</t>
        </r>
        <r>
          <rPr>
            <sz val="9"/>
            <rFont val="Segoe UI"/>
            <family val="2"/>
          </rPr>
          <t>Escolher qual base de dados será utilizada para retornar os valores desejados.</t>
        </r>
      </text>
    </comment>
    <comment ref="C561" authorId="0">
      <text>
        <r>
          <rPr>
            <b/>
            <sz val="9"/>
            <rFont val="Segoe UI"/>
            <family val="2"/>
          </rPr>
          <t>Inserir CÓDIGO conforme REFERÊNCIA escolhida</t>
        </r>
      </text>
    </comment>
    <comment ref="B539" authorId="0">
      <text>
        <r>
          <rPr>
            <b/>
            <sz val="9"/>
            <rFont val="Segoe UI"/>
            <family val="2"/>
          </rPr>
          <t xml:space="preserve">LISTA SUSPENSA
</t>
        </r>
        <r>
          <rPr>
            <sz val="9"/>
            <rFont val="Segoe UI"/>
            <family val="2"/>
          </rPr>
          <t>Escolher qual base de dados será utilizada para retornar os valores desejados.</t>
        </r>
      </text>
    </comment>
    <comment ref="C539" authorId="0">
      <text>
        <r>
          <rPr>
            <b/>
            <sz val="9"/>
            <rFont val="Segoe UI"/>
            <family val="2"/>
          </rPr>
          <t>Inserir CÓDIGO conforme REFERÊNCIA escolhida</t>
        </r>
      </text>
    </comment>
    <comment ref="B541" authorId="0">
      <text>
        <r>
          <rPr>
            <b/>
            <sz val="9"/>
            <rFont val="Segoe UI"/>
            <family val="2"/>
          </rPr>
          <t xml:space="preserve">LISTA SUSPENSA
</t>
        </r>
        <r>
          <rPr>
            <sz val="9"/>
            <rFont val="Segoe UI"/>
            <family val="2"/>
          </rPr>
          <t>Escolher qual base de dados será utilizada para retornar os valores desejados.</t>
        </r>
      </text>
    </comment>
    <comment ref="B543" authorId="0">
      <text>
        <r>
          <rPr>
            <b/>
            <sz val="9"/>
            <rFont val="Segoe UI"/>
            <family val="2"/>
          </rPr>
          <t xml:space="preserve">LISTA SUSPENSA
</t>
        </r>
        <r>
          <rPr>
            <sz val="9"/>
            <rFont val="Segoe UI"/>
            <family val="2"/>
          </rPr>
          <t>Escolher qual base de dados será utilizada para retornar os valores desejados.</t>
        </r>
      </text>
    </comment>
    <comment ref="C543" authorId="0">
      <text>
        <r>
          <rPr>
            <b/>
            <sz val="9"/>
            <rFont val="Segoe UI"/>
            <family val="2"/>
          </rPr>
          <t>Inserir CÓDIGO conforme REFERÊNCIA escolhida</t>
        </r>
      </text>
    </comment>
    <comment ref="B547" authorId="0">
      <text>
        <r>
          <rPr>
            <b/>
            <sz val="9"/>
            <rFont val="Segoe UI"/>
            <family val="2"/>
          </rPr>
          <t xml:space="preserve">LISTA SUSPENSA
</t>
        </r>
        <r>
          <rPr>
            <sz val="9"/>
            <rFont val="Segoe UI"/>
            <family val="2"/>
          </rPr>
          <t>Escolher qual base de dados será utilizada para retornar os valores desejados.</t>
        </r>
      </text>
    </comment>
    <comment ref="C547" authorId="0">
      <text>
        <r>
          <rPr>
            <b/>
            <sz val="9"/>
            <rFont val="Segoe UI"/>
            <family val="2"/>
          </rPr>
          <t>Inserir CÓDIGO conforme REFERÊNCIA escolhida</t>
        </r>
      </text>
    </comment>
    <comment ref="B549" authorId="0">
      <text>
        <r>
          <rPr>
            <b/>
            <sz val="9"/>
            <rFont val="Segoe UI"/>
            <family val="2"/>
          </rPr>
          <t xml:space="preserve">LISTA SUSPENSA
</t>
        </r>
        <r>
          <rPr>
            <sz val="9"/>
            <rFont val="Segoe UI"/>
            <family val="2"/>
          </rPr>
          <t>Escolher qual base de dados será utilizada para retornar os valores desejados.</t>
        </r>
      </text>
    </comment>
    <comment ref="C549" authorId="0">
      <text>
        <r>
          <rPr>
            <b/>
            <sz val="9"/>
            <rFont val="Segoe UI"/>
            <family val="2"/>
          </rPr>
          <t>Inserir CÓDIGO conforme REFERÊNCIA escolhida</t>
        </r>
      </text>
    </comment>
    <comment ref="B604" authorId="0">
      <text>
        <r>
          <rPr>
            <b/>
            <sz val="9"/>
            <rFont val="Segoe UI"/>
            <family val="2"/>
          </rPr>
          <t xml:space="preserve">LISTA SUSPENSA
</t>
        </r>
        <r>
          <rPr>
            <sz val="9"/>
            <rFont val="Segoe UI"/>
            <family val="2"/>
          </rPr>
          <t>Escolher qual base de dados será utilizada para retornar os valores desejados.</t>
        </r>
      </text>
    </comment>
    <comment ref="C604" authorId="0">
      <text>
        <r>
          <rPr>
            <b/>
            <sz val="9"/>
            <rFont val="Segoe UI"/>
            <family val="2"/>
          </rPr>
          <t>Inserir CÓDIGO conforme REFERÊNCIA escolhida</t>
        </r>
      </text>
    </comment>
    <comment ref="C541" authorId="0">
      <text>
        <r>
          <rPr>
            <b/>
            <sz val="9"/>
            <rFont val="Segoe UI"/>
            <family val="2"/>
          </rPr>
          <t>Inserir CÓDIGO conforme REFERÊNCIA escolhida</t>
        </r>
      </text>
    </comment>
    <comment ref="B619" authorId="0">
      <text>
        <r>
          <rPr>
            <b/>
            <sz val="9"/>
            <rFont val="Segoe UI"/>
            <family val="2"/>
          </rPr>
          <t xml:space="preserve">LISTA SUSPENSA
</t>
        </r>
        <r>
          <rPr>
            <sz val="9"/>
            <rFont val="Segoe UI"/>
            <family val="2"/>
          </rPr>
          <t>Escolher qual base de dados será utilizada para retornar os valores desejados.</t>
        </r>
      </text>
    </comment>
    <comment ref="C619" authorId="0">
      <text>
        <r>
          <rPr>
            <b/>
            <sz val="9"/>
            <rFont val="Segoe UI"/>
            <family val="2"/>
          </rPr>
          <t>Inserir CÓDIGO conforme REFERÊNCIA escolhida</t>
        </r>
      </text>
    </comment>
    <comment ref="C627" authorId="0">
      <text>
        <r>
          <rPr>
            <b/>
            <sz val="9"/>
            <rFont val="Segoe UI"/>
            <family val="2"/>
          </rPr>
          <t>Inserir CÓDIGO conforme REFERÊNCIA escolhida</t>
        </r>
      </text>
    </comment>
    <comment ref="B621" authorId="0">
      <text>
        <r>
          <rPr>
            <b/>
            <sz val="9"/>
            <rFont val="Segoe UI"/>
            <family val="2"/>
          </rPr>
          <t xml:space="preserve">LISTA SUSPENSA
</t>
        </r>
        <r>
          <rPr>
            <sz val="9"/>
            <rFont val="Segoe UI"/>
            <family val="2"/>
          </rPr>
          <t>Escolher qual base de dados será utilizada para retornar os valores desejados.</t>
        </r>
      </text>
    </comment>
    <comment ref="C621" authorId="0">
      <text>
        <r>
          <rPr>
            <b/>
            <sz val="9"/>
            <rFont val="Segoe UI"/>
            <family val="2"/>
          </rPr>
          <t>Inserir CÓDIGO conforme REFERÊNCIA escolhida</t>
        </r>
      </text>
    </comment>
    <comment ref="B623" authorId="0">
      <text>
        <r>
          <rPr>
            <b/>
            <sz val="9"/>
            <rFont val="Segoe UI"/>
            <family val="2"/>
          </rPr>
          <t xml:space="preserve">LISTA SUSPENSA
</t>
        </r>
        <r>
          <rPr>
            <sz val="9"/>
            <rFont val="Segoe UI"/>
            <family val="2"/>
          </rPr>
          <t>Escolher qual base de dados será utilizada para retornar os valores desejados.</t>
        </r>
      </text>
    </comment>
    <comment ref="C623" authorId="0">
      <text>
        <r>
          <rPr>
            <b/>
            <sz val="9"/>
            <rFont val="Segoe UI"/>
            <family val="2"/>
          </rPr>
          <t>Inserir CÓDIGO conforme REFERÊNCIA escolhida</t>
        </r>
      </text>
    </comment>
    <comment ref="B625" authorId="0">
      <text>
        <r>
          <rPr>
            <b/>
            <sz val="9"/>
            <rFont val="Segoe UI"/>
            <family val="2"/>
          </rPr>
          <t xml:space="preserve">LISTA SUSPENSA
</t>
        </r>
        <r>
          <rPr>
            <sz val="9"/>
            <rFont val="Segoe UI"/>
            <family val="2"/>
          </rPr>
          <t>Escolher qual base de dados será utilizada para retornar os valores desejados.</t>
        </r>
      </text>
    </comment>
    <comment ref="C625" authorId="0">
      <text>
        <r>
          <rPr>
            <b/>
            <sz val="9"/>
            <rFont val="Segoe UI"/>
            <family val="2"/>
          </rPr>
          <t>Inserir CÓDIGO conforme REFERÊNCIA escolhida</t>
        </r>
      </text>
    </comment>
    <comment ref="B631" authorId="0">
      <text>
        <r>
          <rPr>
            <b/>
            <sz val="9"/>
            <rFont val="Segoe UI"/>
            <family val="2"/>
          </rPr>
          <t xml:space="preserve">LISTA SUSPENSA
</t>
        </r>
        <r>
          <rPr>
            <sz val="9"/>
            <rFont val="Segoe UI"/>
            <family val="2"/>
          </rPr>
          <t>Escolher qual base de dados será utilizada para retornar os valores desejados.</t>
        </r>
      </text>
    </comment>
    <comment ref="C631" authorId="0">
      <text>
        <r>
          <rPr>
            <b/>
            <sz val="9"/>
            <rFont val="Segoe UI"/>
            <family val="2"/>
          </rPr>
          <t>Inserir CÓDIGO conforme REFERÊNCIA escolhida</t>
        </r>
      </text>
    </comment>
    <comment ref="B212" authorId="0">
      <text>
        <r>
          <rPr>
            <b/>
            <sz val="9"/>
            <rFont val="Segoe UI"/>
            <family val="2"/>
          </rPr>
          <t xml:space="preserve">LISTA SUSPENSA
</t>
        </r>
        <r>
          <rPr>
            <sz val="9"/>
            <rFont val="Segoe UI"/>
            <family val="2"/>
          </rPr>
          <t>Escolher qual base de dados será utilizada para retornar os valores desejados.</t>
        </r>
      </text>
    </comment>
    <comment ref="C212" authorId="0">
      <text>
        <r>
          <rPr>
            <b/>
            <sz val="9"/>
            <rFont val="Segoe UI"/>
            <family val="2"/>
          </rPr>
          <t>Inserir CÓDIGO conforme REFERÊNCIA escolhida</t>
        </r>
      </text>
    </comment>
    <comment ref="B227" authorId="0">
      <text>
        <r>
          <rPr>
            <b/>
            <sz val="9"/>
            <rFont val="Segoe UI"/>
            <family val="2"/>
          </rPr>
          <t xml:space="preserve">LISTA SUSPENSA
</t>
        </r>
        <r>
          <rPr>
            <sz val="9"/>
            <rFont val="Segoe UI"/>
            <family val="2"/>
          </rPr>
          <t>Escolher qual base de dados será utilizada para retornar os valores desejados.</t>
        </r>
      </text>
    </comment>
    <comment ref="C227" authorId="0">
      <text>
        <r>
          <rPr>
            <b/>
            <sz val="9"/>
            <rFont val="Segoe UI"/>
            <family val="2"/>
          </rPr>
          <t>Inserir CÓDIGO conforme REFERÊNCIA escolhida</t>
        </r>
      </text>
    </comment>
    <comment ref="B234" authorId="0">
      <text>
        <r>
          <rPr>
            <b/>
            <sz val="9"/>
            <rFont val="Segoe UI"/>
            <family val="2"/>
          </rPr>
          <t xml:space="preserve">LISTA SUSPENSA
</t>
        </r>
        <r>
          <rPr>
            <sz val="9"/>
            <rFont val="Segoe UI"/>
            <family val="2"/>
          </rPr>
          <t>Escolher qual base de dados será utilizada para retornar os valores desejados.</t>
        </r>
      </text>
    </comment>
    <comment ref="C234" authorId="0">
      <text>
        <r>
          <rPr>
            <b/>
            <sz val="9"/>
            <rFont val="Segoe UI"/>
            <family val="2"/>
          </rPr>
          <t>Inserir CÓDIGO conforme REFERÊNCIA escolhida</t>
        </r>
      </text>
    </comment>
    <comment ref="B31" authorId="0">
      <text>
        <r>
          <rPr>
            <b/>
            <sz val="9"/>
            <rFont val="Segoe UI"/>
            <family val="2"/>
          </rPr>
          <t xml:space="preserve">LISTA SUSPENSA
</t>
        </r>
        <r>
          <rPr>
            <sz val="9"/>
            <rFont val="Segoe UI"/>
            <family val="2"/>
          </rPr>
          <t>Escolher qual base de dados será utilizada para retornar os valores desejados.</t>
        </r>
      </text>
    </comment>
    <comment ref="B25" authorId="0">
      <text>
        <r>
          <rPr>
            <b/>
            <sz val="9"/>
            <rFont val="Segoe UI"/>
            <family val="2"/>
          </rPr>
          <t xml:space="preserve">LISTA SUSPENSA
</t>
        </r>
        <r>
          <rPr>
            <sz val="9"/>
            <rFont val="Segoe UI"/>
            <family val="2"/>
          </rPr>
          <t>Escolher qual base de dados será utilizada para retornar os valores desejados.</t>
        </r>
      </text>
    </comment>
    <comment ref="B28" authorId="0">
      <text>
        <r>
          <rPr>
            <b/>
            <sz val="9"/>
            <rFont val="Segoe UI"/>
            <family val="2"/>
          </rPr>
          <t xml:space="preserve">LISTA SUSPENSA
</t>
        </r>
        <r>
          <rPr>
            <sz val="9"/>
            <rFont val="Segoe UI"/>
            <family val="2"/>
          </rPr>
          <t>Escolher qual base de dados será utilizada para retornar os valores desejados.</t>
        </r>
      </text>
    </comment>
    <comment ref="B34" authorId="0">
      <text>
        <r>
          <rPr>
            <b/>
            <sz val="9"/>
            <rFont val="Segoe UI"/>
            <family val="2"/>
          </rPr>
          <t xml:space="preserve">LISTA SUSPENSA
</t>
        </r>
        <r>
          <rPr>
            <sz val="9"/>
            <rFont val="Segoe UI"/>
            <family val="2"/>
          </rPr>
          <t>Escolher qual base de dados será utilizada para retornar os valores desejados.</t>
        </r>
      </text>
    </comment>
    <comment ref="B41" authorId="0">
      <text>
        <r>
          <rPr>
            <b/>
            <sz val="9"/>
            <rFont val="Segoe UI"/>
            <family val="2"/>
          </rPr>
          <t xml:space="preserve">LISTA SUSPENSA
</t>
        </r>
        <r>
          <rPr>
            <sz val="9"/>
            <rFont val="Segoe UI"/>
            <family val="2"/>
          </rPr>
          <t>Escolher qual base de dados será utilizada para retornar os valores desejados.</t>
        </r>
      </text>
    </comment>
    <comment ref="B36" authorId="0">
      <text>
        <r>
          <rPr>
            <b/>
            <sz val="9"/>
            <rFont val="Segoe UI"/>
            <family val="2"/>
          </rPr>
          <t xml:space="preserve">LISTA SUSPENSA
</t>
        </r>
        <r>
          <rPr>
            <sz val="9"/>
            <rFont val="Segoe UI"/>
            <family val="2"/>
          </rPr>
          <t>Escolher qual base de dados será utilizada para retornar os valores desejados.</t>
        </r>
      </text>
    </comment>
    <comment ref="B38" authorId="0">
      <text>
        <r>
          <rPr>
            <b/>
            <sz val="9"/>
            <rFont val="Segoe UI"/>
            <family val="2"/>
          </rPr>
          <t xml:space="preserve">LISTA SUSPENSA
</t>
        </r>
        <r>
          <rPr>
            <sz val="9"/>
            <rFont val="Segoe UI"/>
            <family val="2"/>
          </rPr>
          <t>Escolher qual base de dados será utilizada para retornar os valores desejados.</t>
        </r>
      </text>
    </comment>
    <comment ref="B68" authorId="0">
      <text>
        <r>
          <rPr>
            <b/>
            <sz val="9"/>
            <rFont val="Segoe UI"/>
            <family val="2"/>
          </rPr>
          <t xml:space="preserve">LISTA SUSPENSA
</t>
        </r>
        <r>
          <rPr>
            <sz val="9"/>
            <rFont val="Segoe UI"/>
            <family val="2"/>
          </rPr>
          <t>Escolher qual base de dados será utilizada para retornar os valores desejados.</t>
        </r>
      </text>
    </comment>
    <comment ref="C68" authorId="0">
      <text>
        <r>
          <rPr>
            <b/>
            <sz val="9"/>
            <rFont val="Segoe UI"/>
            <family val="2"/>
          </rPr>
          <t>Inserir CÓDIGO conforme REFERÊNCIA escolhida</t>
        </r>
      </text>
    </comment>
    <comment ref="B70" authorId="0">
      <text>
        <r>
          <rPr>
            <b/>
            <sz val="9"/>
            <rFont val="Segoe UI"/>
            <family val="2"/>
          </rPr>
          <t xml:space="preserve">LISTA SUSPENSA
</t>
        </r>
        <r>
          <rPr>
            <sz val="9"/>
            <rFont val="Segoe UI"/>
            <family val="2"/>
          </rPr>
          <t>Escolher qual base de dados será utilizada para retornar os valores desejados.</t>
        </r>
      </text>
    </comment>
    <comment ref="C70" authorId="0">
      <text>
        <r>
          <rPr>
            <b/>
            <sz val="9"/>
            <rFont val="Segoe UI"/>
            <family val="2"/>
          </rPr>
          <t>Inserir CÓDIGO conforme REFERÊNCIA escolhida</t>
        </r>
      </text>
    </comment>
    <comment ref="B125" authorId="0">
      <text>
        <r>
          <rPr>
            <b/>
            <sz val="9"/>
            <rFont val="Segoe UI"/>
            <family val="2"/>
          </rPr>
          <t xml:space="preserve">LISTA SUSPENSA
</t>
        </r>
        <r>
          <rPr>
            <sz val="9"/>
            <rFont val="Segoe UI"/>
            <family val="2"/>
          </rPr>
          <t>Escolher qual base de dados será utilizada para retornar os valores desejados.</t>
        </r>
      </text>
    </comment>
    <comment ref="C125" authorId="0">
      <text>
        <r>
          <rPr>
            <b/>
            <sz val="9"/>
            <rFont val="Segoe UI"/>
            <family val="2"/>
          </rPr>
          <t>Inserir CÓDIGO conforme REFERÊNCIA escolhida</t>
        </r>
      </text>
    </comment>
    <comment ref="B117" authorId="0">
      <text>
        <r>
          <rPr>
            <b/>
            <sz val="9"/>
            <rFont val="Segoe UI"/>
            <family val="2"/>
          </rPr>
          <t xml:space="preserve">LISTA SUSPENSA
</t>
        </r>
        <r>
          <rPr>
            <sz val="9"/>
            <rFont val="Segoe UI"/>
            <family val="2"/>
          </rPr>
          <t>Escolher qual base de dados será utilizada para retornar os valores desejados.</t>
        </r>
      </text>
    </comment>
    <comment ref="C117" authorId="0">
      <text>
        <r>
          <rPr>
            <b/>
            <sz val="9"/>
            <rFont val="Segoe UI"/>
            <family val="2"/>
          </rPr>
          <t>Inserir CÓDIGO conforme REFERÊNCIA escolhida</t>
        </r>
      </text>
    </comment>
    <comment ref="B123" authorId="0">
      <text>
        <r>
          <rPr>
            <b/>
            <sz val="9"/>
            <rFont val="Segoe UI"/>
            <family val="2"/>
          </rPr>
          <t xml:space="preserve">LISTA SUSPENSA
</t>
        </r>
        <r>
          <rPr>
            <sz val="9"/>
            <rFont val="Segoe UI"/>
            <family val="2"/>
          </rPr>
          <t>Escolher qual base de dados será utilizada para retornar os valores desejados.</t>
        </r>
      </text>
    </comment>
    <comment ref="C123" authorId="0">
      <text>
        <r>
          <rPr>
            <b/>
            <sz val="9"/>
            <rFont val="Segoe UI"/>
            <family val="2"/>
          </rPr>
          <t>Inserir CÓDIGO conforme REFERÊNCIA escolhida</t>
        </r>
      </text>
    </comment>
    <comment ref="B121" authorId="0">
      <text>
        <r>
          <rPr>
            <b/>
            <sz val="9"/>
            <rFont val="Segoe UI"/>
            <family val="2"/>
          </rPr>
          <t xml:space="preserve">LISTA SUSPENSA
</t>
        </r>
        <r>
          <rPr>
            <sz val="9"/>
            <rFont val="Segoe UI"/>
            <family val="2"/>
          </rPr>
          <t>Escolher qual base de dados será utilizada para retornar os valores desejados.</t>
        </r>
      </text>
    </comment>
    <comment ref="C121" authorId="0">
      <text>
        <r>
          <rPr>
            <b/>
            <sz val="9"/>
            <rFont val="Segoe UI"/>
            <family val="2"/>
          </rPr>
          <t>Inserir CÓDIGO conforme REFERÊNCIA escolhida</t>
        </r>
      </text>
    </comment>
    <comment ref="B119" authorId="0">
      <text>
        <r>
          <rPr>
            <b/>
            <sz val="9"/>
            <rFont val="Segoe UI"/>
            <family val="2"/>
          </rPr>
          <t xml:space="preserve">LISTA SUSPENSA
</t>
        </r>
        <r>
          <rPr>
            <sz val="9"/>
            <rFont val="Segoe UI"/>
            <family val="2"/>
          </rPr>
          <t>Escolher qual base de dados será utilizada para retornar os valores desejados.</t>
        </r>
      </text>
    </comment>
    <comment ref="C119" authorId="0">
      <text>
        <r>
          <rPr>
            <b/>
            <sz val="9"/>
            <rFont val="Segoe UI"/>
            <family val="2"/>
          </rPr>
          <t>Inserir CÓDIGO conforme REFERÊNCIA escolhida</t>
        </r>
      </text>
    </comment>
    <comment ref="B648" authorId="0">
      <text>
        <r>
          <rPr>
            <b/>
            <sz val="9"/>
            <rFont val="Segoe UI"/>
            <family val="2"/>
          </rPr>
          <t xml:space="preserve">LISTA SUSPENSA
</t>
        </r>
        <r>
          <rPr>
            <sz val="9"/>
            <rFont val="Segoe UI"/>
            <family val="2"/>
          </rPr>
          <t>Escolher qual base de dados será utilizada para retornar os valores desejados.</t>
        </r>
      </text>
    </comment>
    <comment ref="C648" authorId="0">
      <text>
        <r>
          <rPr>
            <b/>
            <sz val="9"/>
            <rFont val="Segoe UI"/>
            <family val="2"/>
          </rPr>
          <t>Inserir CÓDIGO conforme REFERÊNCIA escolhida</t>
        </r>
      </text>
    </comment>
    <comment ref="B55" authorId="0">
      <text>
        <r>
          <rPr>
            <b/>
            <sz val="9"/>
            <rFont val="Segoe UI"/>
            <family val="2"/>
          </rPr>
          <t xml:space="preserve">LISTA SUSPENSA
</t>
        </r>
        <r>
          <rPr>
            <sz val="9"/>
            <rFont val="Segoe UI"/>
            <family val="2"/>
          </rPr>
          <t>Escolher qual base de dados será utilizada para retornar os valores desejados.</t>
        </r>
      </text>
    </comment>
    <comment ref="C155" authorId="0">
      <text>
        <r>
          <rPr>
            <b/>
            <sz val="9"/>
            <rFont val="Segoe UI"/>
            <family val="2"/>
          </rPr>
          <t>Inserir CÓDIGO conforme REFERÊNCIA escolhida</t>
        </r>
      </text>
    </comment>
    <comment ref="B172" authorId="0">
      <text>
        <r>
          <rPr>
            <b/>
            <sz val="9"/>
            <rFont val="Segoe UI"/>
            <family val="2"/>
          </rPr>
          <t xml:space="preserve">LISTA SUSPENSA
</t>
        </r>
        <r>
          <rPr>
            <sz val="9"/>
            <rFont val="Segoe UI"/>
            <family val="2"/>
          </rPr>
          <t>Escolher qual base de dados será utilizada para retornar os valores desejados.</t>
        </r>
      </text>
    </comment>
    <comment ref="B162" authorId="0">
      <text>
        <r>
          <rPr>
            <b/>
            <sz val="9"/>
            <rFont val="Segoe UI"/>
            <family val="2"/>
          </rPr>
          <t xml:space="preserve">LISTA SUSPENSA
</t>
        </r>
        <r>
          <rPr>
            <sz val="9"/>
            <rFont val="Segoe UI"/>
            <family val="2"/>
          </rPr>
          <t>Escolher qual base de dados será utilizada para retornar os valores desejados.</t>
        </r>
      </text>
    </comment>
    <comment ref="B170" authorId="0">
      <text>
        <r>
          <rPr>
            <b/>
            <sz val="9"/>
            <rFont val="Segoe UI"/>
            <family val="2"/>
          </rPr>
          <t xml:space="preserve">LISTA SUSPENSA
</t>
        </r>
        <r>
          <rPr>
            <sz val="9"/>
            <rFont val="Segoe UI"/>
            <family val="2"/>
          </rPr>
          <t>Escolher qual base de dados será utilizada para retornar os valores desejados.</t>
        </r>
      </text>
    </comment>
    <comment ref="B168" authorId="0">
      <text>
        <r>
          <rPr>
            <b/>
            <sz val="9"/>
            <rFont val="Segoe UI"/>
            <family val="2"/>
          </rPr>
          <t xml:space="preserve">LISTA SUSPENSA
</t>
        </r>
        <r>
          <rPr>
            <sz val="9"/>
            <rFont val="Segoe UI"/>
            <family val="2"/>
          </rPr>
          <t>Escolher qual base de dados será utilizada para retornar os valores desejados.</t>
        </r>
      </text>
    </comment>
    <comment ref="B166" authorId="0">
      <text>
        <r>
          <rPr>
            <b/>
            <sz val="9"/>
            <rFont val="Segoe UI"/>
            <family val="2"/>
          </rPr>
          <t xml:space="preserve">LISTA SUSPENSA
</t>
        </r>
        <r>
          <rPr>
            <sz val="9"/>
            <rFont val="Segoe UI"/>
            <family val="2"/>
          </rPr>
          <t>Escolher qual base de dados será utilizada para retornar os valores desejados.</t>
        </r>
      </text>
    </comment>
    <comment ref="B164" authorId="0">
      <text>
        <r>
          <rPr>
            <b/>
            <sz val="9"/>
            <rFont val="Segoe UI"/>
            <family val="2"/>
          </rPr>
          <t xml:space="preserve">LISTA SUSPENSA
</t>
        </r>
        <r>
          <rPr>
            <sz val="9"/>
            <rFont val="Segoe UI"/>
            <family val="2"/>
          </rPr>
          <t>Escolher qual base de dados será utilizada para retornar os valores desejados.</t>
        </r>
      </text>
    </comment>
    <comment ref="B217" authorId="0">
      <text>
        <r>
          <rPr>
            <b/>
            <sz val="9"/>
            <rFont val="Segoe UI"/>
            <family val="2"/>
          </rPr>
          <t xml:space="preserve">LISTA SUSPENSA
</t>
        </r>
        <r>
          <rPr>
            <sz val="9"/>
            <rFont val="Segoe UI"/>
            <family val="2"/>
          </rPr>
          <t>Escolher qual base de dados será utilizada para retornar os valores desejados.</t>
        </r>
      </text>
    </comment>
    <comment ref="C217" authorId="0">
      <text>
        <r>
          <rPr>
            <b/>
            <sz val="9"/>
            <rFont val="Segoe UI"/>
            <family val="2"/>
          </rPr>
          <t>Inserir CÓDIGO conforme REFERÊNCIA escolhida</t>
        </r>
      </text>
    </comment>
    <comment ref="B219" authorId="0">
      <text>
        <r>
          <rPr>
            <b/>
            <sz val="9"/>
            <rFont val="Segoe UI"/>
            <family val="2"/>
          </rPr>
          <t xml:space="preserve">LISTA SUSPENSA
</t>
        </r>
        <r>
          <rPr>
            <sz val="9"/>
            <rFont val="Segoe UI"/>
            <family val="2"/>
          </rPr>
          <t>Escolher qual base de dados será utilizada para retornar os valores desejados.</t>
        </r>
      </text>
    </comment>
    <comment ref="C219" authorId="0">
      <text>
        <r>
          <rPr>
            <b/>
            <sz val="9"/>
            <rFont val="Segoe UI"/>
            <family val="2"/>
          </rPr>
          <t>Inserir CÓDIGO conforme REFERÊNCIA escolhida</t>
        </r>
      </text>
    </comment>
    <comment ref="B262" authorId="0">
      <text>
        <r>
          <rPr>
            <b/>
            <sz val="9"/>
            <rFont val="Segoe UI"/>
            <family val="2"/>
          </rPr>
          <t xml:space="preserve">LISTA SUSPENSA
</t>
        </r>
        <r>
          <rPr>
            <sz val="9"/>
            <rFont val="Segoe UI"/>
            <family val="2"/>
          </rPr>
          <t>Escolher qual base de dados será utilizada para retornar os valores desejados.</t>
        </r>
      </text>
    </comment>
    <comment ref="C262" authorId="0">
      <text>
        <r>
          <rPr>
            <b/>
            <sz val="9"/>
            <rFont val="Segoe UI"/>
            <family val="2"/>
          </rPr>
          <t>Inserir CÓDIGO conforme REFERÊNCIA escolhida</t>
        </r>
      </text>
    </comment>
    <comment ref="B259" authorId="0">
      <text>
        <r>
          <rPr>
            <b/>
            <sz val="9"/>
            <rFont val="Segoe UI"/>
            <family val="2"/>
          </rPr>
          <t xml:space="preserve">LISTA SUSPENSA
</t>
        </r>
        <r>
          <rPr>
            <sz val="9"/>
            <rFont val="Segoe UI"/>
            <family val="2"/>
          </rPr>
          <t>Escolher qual base de dados será utilizada para retornar os valores desejados.</t>
        </r>
      </text>
    </comment>
    <comment ref="C259" authorId="0">
      <text>
        <r>
          <rPr>
            <b/>
            <sz val="9"/>
            <rFont val="Segoe UI"/>
            <family val="2"/>
          </rPr>
          <t>Inserir CÓDIGO conforme REFERÊNCIA escolhida</t>
        </r>
      </text>
    </comment>
    <comment ref="B256" authorId="0">
      <text>
        <r>
          <rPr>
            <b/>
            <sz val="9"/>
            <rFont val="Segoe UI"/>
            <family val="2"/>
          </rPr>
          <t xml:space="preserve">LISTA SUSPENSA
</t>
        </r>
        <r>
          <rPr>
            <sz val="9"/>
            <rFont val="Segoe UI"/>
            <family val="2"/>
          </rPr>
          <t>Escolher qual base de dados será utilizada para retornar os valores desejados.</t>
        </r>
      </text>
    </comment>
    <comment ref="C256" authorId="0">
      <text>
        <r>
          <rPr>
            <b/>
            <sz val="9"/>
            <rFont val="Segoe UI"/>
            <family val="2"/>
          </rPr>
          <t>Inserir CÓDIGO conforme REFERÊNCIA escolhida</t>
        </r>
      </text>
    </comment>
    <comment ref="B253" authorId="0">
      <text>
        <r>
          <rPr>
            <b/>
            <sz val="9"/>
            <rFont val="Segoe UI"/>
            <family val="2"/>
          </rPr>
          <t xml:space="preserve">LISTA SUSPENSA
</t>
        </r>
        <r>
          <rPr>
            <sz val="9"/>
            <rFont val="Segoe UI"/>
            <family val="2"/>
          </rPr>
          <t>Escolher qual base de dados será utilizada para retornar os valores desejados.</t>
        </r>
      </text>
    </comment>
    <comment ref="C253" authorId="0">
      <text>
        <r>
          <rPr>
            <b/>
            <sz val="9"/>
            <rFont val="Segoe UI"/>
            <family val="2"/>
          </rPr>
          <t>Inserir CÓDIGO conforme REFERÊNCIA escolhida</t>
        </r>
      </text>
    </comment>
    <comment ref="B270" authorId="0">
      <text>
        <r>
          <rPr>
            <b/>
            <sz val="9"/>
            <rFont val="Segoe UI"/>
            <family val="2"/>
          </rPr>
          <t xml:space="preserve">LISTA SUSPENSA
</t>
        </r>
        <r>
          <rPr>
            <sz val="9"/>
            <rFont val="Segoe UI"/>
            <family val="2"/>
          </rPr>
          <t>Escolher qual base de dados será utilizada para retornar os valores desejados.</t>
        </r>
      </text>
    </comment>
    <comment ref="C270" authorId="0">
      <text>
        <r>
          <rPr>
            <b/>
            <sz val="9"/>
            <rFont val="Segoe UI"/>
            <family val="2"/>
          </rPr>
          <t>Inserir CÓDIGO conforme REFERÊNCIA escolhida</t>
        </r>
      </text>
    </comment>
    <comment ref="B365" authorId="0">
      <text>
        <r>
          <rPr>
            <b/>
            <sz val="9"/>
            <rFont val="Segoe UI"/>
            <family val="2"/>
          </rPr>
          <t xml:space="preserve">LISTA SUSPENSA
</t>
        </r>
        <r>
          <rPr>
            <sz val="9"/>
            <rFont val="Segoe UI"/>
            <family val="2"/>
          </rPr>
          <t>Escolher qual base de dados será utilizada para retornar os valores desejados.</t>
        </r>
      </text>
    </comment>
    <comment ref="B373" authorId="0">
      <text>
        <r>
          <rPr>
            <b/>
            <sz val="9"/>
            <rFont val="Segoe UI"/>
            <family val="2"/>
          </rPr>
          <t xml:space="preserve">LISTA SUSPENSA
</t>
        </r>
        <r>
          <rPr>
            <sz val="9"/>
            <rFont val="Segoe UI"/>
            <family val="2"/>
          </rPr>
          <t>Escolher qual base de dados será utilizada para retornar os valores desejados.</t>
        </r>
      </text>
    </comment>
    <comment ref="B371" authorId="0">
      <text>
        <r>
          <rPr>
            <b/>
            <sz val="9"/>
            <rFont val="Segoe UI"/>
            <family val="2"/>
          </rPr>
          <t xml:space="preserve">LISTA SUSPENSA
</t>
        </r>
        <r>
          <rPr>
            <sz val="9"/>
            <rFont val="Segoe UI"/>
            <family val="2"/>
          </rPr>
          <t>Escolher qual base de dados será utilizada para retornar os valores desejados.</t>
        </r>
      </text>
    </comment>
    <comment ref="B369" authorId="0">
      <text>
        <r>
          <rPr>
            <b/>
            <sz val="9"/>
            <rFont val="Segoe UI"/>
            <family val="2"/>
          </rPr>
          <t xml:space="preserve">LISTA SUSPENSA
</t>
        </r>
        <r>
          <rPr>
            <sz val="9"/>
            <rFont val="Segoe UI"/>
            <family val="2"/>
          </rPr>
          <t>Escolher qual base de dados será utilizada para retornar os valores desejados.</t>
        </r>
      </text>
    </comment>
    <comment ref="B367" authorId="0">
      <text>
        <r>
          <rPr>
            <b/>
            <sz val="9"/>
            <rFont val="Segoe UI"/>
            <family val="2"/>
          </rPr>
          <t xml:space="preserve">LISTA SUSPENSA
</t>
        </r>
        <r>
          <rPr>
            <sz val="9"/>
            <rFont val="Segoe UI"/>
            <family val="2"/>
          </rPr>
          <t>Escolher qual base de dados será utilizada para retornar os valores desejados.</t>
        </r>
      </text>
    </comment>
    <comment ref="B459" authorId="0">
      <text>
        <r>
          <rPr>
            <b/>
            <sz val="9"/>
            <rFont val="Segoe UI"/>
            <family val="2"/>
          </rPr>
          <t xml:space="preserve">LISTA SUSPENSA
</t>
        </r>
        <r>
          <rPr>
            <sz val="9"/>
            <rFont val="Segoe UI"/>
            <family val="2"/>
          </rPr>
          <t>Escolher qual base de dados será utilizada para retornar os valores desejados.</t>
        </r>
      </text>
    </comment>
    <comment ref="B457" authorId="0">
      <text>
        <r>
          <rPr>
            <b/>
            <sz val="9"/>
            <rFont val="Segoe UI"/>
            <family val="2"/>
          </rPr>
          <t xml:space="preserve">LISTA SUSPENSA
</t>
        </r>
        <r>
          <rPr>
            <sz val="9"/>
            <rFont val="Segoe UI"/>
            <family val="2"/>
          </rPr>
          <t>Escolher qual base de dados será utilizada para retornar os valores desejados.</t>
        </r>
      </text>
    </comment>
    <comment ref="B455" authorId="0">
      <text>
        <r>
          <rPr>
            <b/>
            <sz val="9"/>
            <rFont val="Segoe UI"/>
            <family val="2"/>
          </rPr>
          <t xml:space="preserve">LISTA SUSPENSA
</t>
        </r>
        <r>
          <rPr>
            <sz val="9"/>
            <rFont val="Segoe UI"/>
            <family val="2"/>
          </rPr>
          <t>Escolher qual base de dados será utilizada para retornar os valores desejados.</t>
        </r>
      </text>
    </comment>
    <comment ref="B453" authorId="0">
      <text>
        <r>
          <rPr>
            <b/>
            <sz val="9"/>
            <rFont val="Segoe UI"/>
            <family val="2"/>
          </rPr>
          <t xml:space="preserve">LISTA SUSPENSA
</t>
        </r>
        <r>
          <rPr>
            <sz val="9"/>
            <rFont val="Segoe UI"/>
            <family val="2"/>
          </rPr>
          <t>Escolher qual base de dados será utilizada para retornar os valores desejados.</t>
        </r>
      </text>
    </comment>
    <comment ref="B451" authorId="0">
      <text>
        <r>
          <rPr>
            <b/>
            <sz val="9"/>
            <rFont val="Segoe UI"/>
            <family val="2"/>
          </rPr>
          <t xml:space="preserve">LISTA SUSPENSA
</t>
        </r>
        <r>
          <rPr>
            <sz val="9"/>
            <rFont val="Segoe UI"/>
            <family val="2"/>
          </rPr>
          <t>Escolher qual base de dados será utilizada para retornar os valores desejados.</t>
        </r>
      </text>
    </comment>
    <comment ref="B449" authorId="0">
      <text>
        <r>
          <rPr>
            <b/>
            <sz val="9"/>
            <rFont val="Segoe UI"/>
            <family val="2"/>
          </rPr>
          <t xml:space="preserve">LISTA SUSPENSA
</t>
        </r>
        <r>
          <rPr>
            <sz val="9"/>
            <rFont val="Segoe UI"/>
            <family val="2"/>
          </rPr>
          <t>Escolher qual base de dados será utilizada para retornar os valores desejados.</t>
        </r>
      </text>
    </comment>
    <comment ref="B418" authorId="0">
      <text>
        <r>
          <rPr>
            <b/>
            <sz val="9"/>
            <rFont val="Segoe UI"/>
            <family val="2"/>
          </rPr>
          <t xml:space="preserve">LISTA SUSPENSA
</t>
        </r>
        <r>
          <rPr>
            <sz val="9"/>
            <rFont val="Segoe UI"/>
            <family val="2"/>
          </rPr>
          <t>Escolher qual base de dados será utilizada para retornar os valores desejados.</t>
        </r>
      </text>
    </comment>
    <comment ref="B420" authorId="0">
      <text>
        <r>
          <rPr>
            <b/>
            <sz val="9"/>
            <rFont val="Segoe UI"/>
            <family val="2"/>
          </rPr>
          <t xml:space="preserve">LISTA SUSPENSA
</t>
        </r>
        <r>
          <rPr>
            <sz val="9"/>
            <rFont val="Segoe UI"/>
            <family val="2"/>
          </rPr>
          <t>Escolher qual base de dados será utilizada para retornar os valores desejados.</t>
        </r>
      </text>
    </comment>
    <comment ref="B422" authorId="0">
      <text>
        <r>
          <rPr>
            <b/>
            <sz val="9"/>
            <rFont val="Segoe UI"/>
            <family val="2"/>
          </rPr>
          <t xml:space="preserve">LISTA SUSPENSA
</t>
        </r>
        <r>
          <rPr>
            <sz val="9"/>
            <rFont val="Segoe UI"/>
            <family val="2"/>
          </rPr>
          <t>Escolher qual base de dados será utilizada para retornar os valores desejados.</t>
        </r>
      </text>
    </comment>
    <comment ref="B424" authorId="0">
      <text>
        <r>
          <rPr>
            <b/>
            <sz val="9"/>
            <rFont val="Segoe UI"/>
            <family val="2"/>
          </rPr>
          <t xml:space="preserve">LISTA SUSPENSA
</t>
        </r>
        <r>
          <rPr>
            <sz val="9"/>
            <rFont val="Segoe UI"/>
            <family val="2"/>
          </rPr>
          <t>Escolher qual base de dados será utilizada para retornar os valores desejados.</t>
        </r>
      </text>
    </comment>
    <comment ref="B426" authorId="0">
      <text>
        <r>
          <rPr>
            <b/>
            <sz val="9"/>
            <rFont val="Segoe UI"/>
            <family val="2"/>
          </rPr>
          <t xml:space="preserve">LISTA SUSPENSA
</t>
        </r>
        <r>
          <rPr>
            <sz val="9"/>
            <rFont val="Segoe UI"/>
            <family val="2"/>
          </rPr>
          <t>Escolher qual base de dados será utilizada para retornar os valores desejados.</t>
        </r>
      </text>
    </comment>
    <comment ref="B428" authorId="0">
      <text>
        <r>
          <rPr>
            <b/>
            <sz val="9"/>
            <rFont val="Segoe UI"/>
            <family val="2"/>
          </rPr>
          <t xml:space="preserve">LISTA SUSPENSA
</t>
        </r>
        <r>
          <rPr>
            <sz val="9"/>
            <rFont val="Segoe UI"/>
            <family val="2"/>
          </rPr>
          <t>Escolher qual base de dados será utilizada para retornar os valores desejados.</t>
        </r>
      </text>
    </comment>
    <comment ref="B430" authorId="0">
      <text>
        <r>
          <rPr>
            <b/>
            <sz val="9"/>
            <rFont val="Segoe UI"/>
            <family val="2"/>
          </rPr>
          <t xml:space="preserve">LISTA SUSPENSA
</t>
        </r>
        <r>
          <rPr>
            <sz val="9"/>
            <rFont val="Segoe UI"/>
            <family val="2"/>
          </rPr>
          <t>Escolher qual base de dados será utilizada para retornar os valores desejados.</t>
        </r>
      </text>
    </comment>
    <comment ref="B433" authorId="0">
      <text>
        <r>
          <rPr>
            <b/>
            <sz val="9"/>
            <rFont val="Segoe UI"/>
            <family val="2"/>
          </rPr>
          <t xml:space="preserve">LISTA SUSPENSA
</t>
        </r>
        <r>
          <rPr>
            <sz val="9"/>
            <rFont val="Segoe UI"/>
            <family val="2"/>
          </rPr>
          <t>Escolher qual base de dados será utilizada para retornar os valores desejados.</t>
        </r>
      </text>
    </comment>
    <comment ref="B595" authorId="0">
      <text>
        <r>
          <rPr>
            <b/>
            <sz val="9"/>
            <rFont val="Segoe UI"/>
            <family val="2"/>
          </rPr>
          <t xml:space="preserve">LISTA SUSPENSA
</t>
        </r>
        <r>
          <rPr>
            <sz val="9"/>
            <rFont val="Segoe UI"/>
            <family val="2"/>
          </rPr>
          <t>Escolher qual base de dados será utilizada para retornar os valores desejados.</t>
        </r>
      </text>
    </comment>
    <comment ref="C595" authorId="0">
      <text>
        <r>
          <rPr>
            <b/>
            <sz val="9"/>
            <rFont val="Segoe UI"/>
            <family val="2"/>
          </rPr>
          <t>Inserir CÓDIGO conforme REFERÊNCIA escolhida</t>
        </r>
      </text>
    </comment>
    <comment ref="B597" authorId="0">
      <text>
        <r>
          <rPr>
            <b/>
            <sz val="9"/>
            <rFont val="Segoe UI"/>
            <family val="2"/>
          </rPr>
          <t xml:space="preserve">LISTA SUSPENSA
</t>
        </r>
        <r>
          <rPr>
            <sz val="9"/>
            <rFont val="Segoe UI"/>
            <family val="2"/>
          </rPr>
          <t>Escolher qual base de dados será utilizada para retornar os valores desejados.</t>
        </r>
      </text>
    </comment>
    <comment ref="C597" authorId="0">
      <text>
        <r>
          <rPr>
            <b/>
            <sz val="9"/>
            <rFont val="Segoe UI"/>
            <family val="2"/>
          </rPr>
          <t>Inserir CÓDIGO conforme REFERÊNCIA escolhida</t>
        </r>
      </text>
    </comment>
    <comment ref="B600" authorId="0">
      <text>
        <r>
          <rPr>
            <b/>
            <sz val="9"/>
            <rFont val="Segoe UI"/>
            <family val="2"/>
          </rPr>
          <t xml:space="preserve">LISTA SUSPENSA
</t>
        </r>
        <r>
          <rPr>
            <sz val="9"/>
            <rFont val="Segoe UI"/>
            <family val="2"/>
          </rPr>
          <t>Escolher qual base de dados será utilizada para retornar os valores desejados.</t>
        </r>
      </text>
    </comment>
    <comment ref="C600" authorId="0">
      <text>
        <r>
          <rPr>
            <b/>
            <sz val="9"/>
            <rFont val="Segoe UI"/>
            <family val="2"/>
          </rPr>
          <t>Inserir CÓDIGO conforme REFERÊNCIA escolhida</t>
        </r>
      </text>
    </comment>
    <comment ref="B629" authorId="0">
      <text>
        <r>
          <rPr>
            <b/>
            <sz val="9"/>
            <rFont val="Segoe UI"/>
            <family val="2"/>
          </rPr>
          <t xml:space="preserve">LISTA SUSPENSA
</t>
        </r>
        <r>
          <rPr>
            <sz val="9"/>
            <rFont val="Segoe UI"/>
            <family val="2"/>
          </rPr>
          <t>Escolher qual base de dados será utilizada para retornar os valores desejados.</t>
        </r>
      </text>
    </comment>
    <comment ref="C629" authorId="0">
      <text>
        <r>
          <rPr>
            <b/>
            <sz val="9"/>
            <rFont val="Segoe UI"/>
            <family val="2"/>
          </rPr>
          <t>Inserir CÓDIGO conforme REFERÊNCIA escolhida</t>
        </r>
      </text>
    </comment>
    <comment ref="B637" authorId="0">
      <text>
        <r>
          <rPr>
            <b/>
            <sz val="9"/>
            <rFont val="Segoe UI"/>
            <family val="2"/>
          </rPr>
          <t xml:space="preserve">LISTA SUSPENSA
</t>
        </r>
        <r>
          <rPr>
            <sz val="9"/>
            <rFont val="Segoe UI"/>
            <family val="2"/>
          </rPr>
          <t>Escolher qual base de dados será utilizada para retornar os valores desejados.</t>
        </r>
      </text>
    </comment>
    <comment ref="C637" authorId="0">
      <text>
        <r>
          <rPr>
            <b/>
            <sz val="9"/>
            <rFont val="Segoe UI"/>
            <family val="2"/>
          </rPr>
          <t>Inserir CÓDIGO conforme REFERÊNCIA escolhida</t>
        </r>
      </text>
    </comment>
    <comment ref="B639" authorId="0">
      <text>
        <r>
          <rPr>
            <b/>
            <sz val="9"/>
            <rFont val="Segoe UI"/>
            <family val="2"/>
          </rPr>
          <t xml:space="preserve">LISTA SUSPENSA
</t>
        </r>
        <r>
          <rPr>
            <sz val="9"/>
            <rFont val="Segoe UI"/>
            <family val="2"/>
          </rPr>
          <t>Escolher qual base de dados será utilizada para retornar os valores desejados.</t>
        </r>
      </text>
    </comment>
    <comment ref="C639" authorId="0">
      <text>
        <r>
          <rPr>
            <b/>
            <sz val="9"/>
            <rFont val="Segoe UI"/>
            <family val="2"/>
          </rPr>
          <t>Inserir CÓDIGO conforme REFERÊNCIA escolhida</t>
        </r>
      </text>
    </comment>
    <comment ref="B643" authorId="0">
      <text>
        <r>
          <rPr>
            <b/>
            <sz val="9"/>
            <rFont val="Segoe UI"/>
            <family val="2"/>
          </rPr>
          <t xml:space="preserve">LISTA SUSPENSA
</t>
        </r>
        <r>
          <rPr>
            <sz val="9"/>
            <rFont val="Segoe UI"/>
            <family val="2"/>
          </rPr>
          <t>Escolher qual base de dados será utilizada para retornar os valores desejados.</t>
        </r>
      </text>
    </comment>
    <comment ref="C643" authorId="0">
      <text>
        <r>
          <rPr>
            <b/>
            <sz val="9"/>
            <rFont val="Segoe UI"/>
            <family val="2"/>
          </rPr>
          <t>Inserir CÓDIGO conforme REFERÊNCIA escolhida</t>
        </r>
      </text>
    </comment>
    <comment ref="B645" authorId="0">
      <text>
        <r>
          <rPr>
            <b/>
            <sz val="9"/>
            <rFont val="Segoe UI"/>
            <family val="2"/>
          </rPr>
          <t xml:space="preserve">LISTA SUSPENSA
</t>
        </r>
        <r>
          <rPr>
            <sz val="9"/>
            <rFont val="Segoe UI"/>
            <family val="2"/>
          </rPr>
          <t>Escolher qual base de dados será utilizada para retornar os valores desejados.</t>
        </r>
      </text>
    </comment>
    <comment ref="C645" authorId="0">
      <text>
        <r>
          <rPr>
            <b/>
            <sz val="9"/>
            <rFont val="Segoe UI"/>
            <family val="2"/>
          </rPr>
          <t>Inserir CÓDIGO conforme REFERÊNCIA escolhida</t>
        </r>
      </text>
    </comment>
    <comment ref="B668" authorId="0">
      <text>
        <r>
          <rPr>
            <b/>
            <sz val="9"/>
            <rFont val="Segoe UI"/>
            <family val="2"/>
          </rPr>
          <t xml:space="preserve">LISTA SUSPENSA
</t>
        </r>
        <r>
          <rPr>
            <sz val="9"/>
            <rFont val="Segoe UI"/>
            <family val="2"/>
          </rPr>
          <t>Escolher qual base de dados será utilizada para retornar os valores desejados.</t>
        </r>
      </text>
    </comment>
    <comment ref="C668" authorId="0">
      <text>
        <r>
          <rPr>
            <b/>
            <sz val="9"/>
            <rFont val="Segoe UI"/>
            <family val="2"/>
          </rPr>
          <t>Inserir CÓDIGO conforme REFERÊNCIA escolhida</t>
        </r>
      </text>
    </comment>
    <comment ref="B670" authorId="0">
      <text>
        <r>
          <rPr>
            <b/>
            <sz val="9"/>
            <rFont val="Segoe UI"/>
            <family val="2"/>
          </rPr>
          <t xml:space="preserve">LISTA SUSPENSA
</t>
        </r>
        <r>
          <rPr>
            <sz val="9"/>
            <rFont val="Segoe UI"/>
            <family val="2"/>
          </rPr>
          <t>Escolher qual base de dados será utilizada para retornar os valores desejados.</t>
        </r>
      </text>
    </comment>
    <comment ref="C670" authorId="0">
      <text>
        <r>
          <rPr>
            <b/>
            <sz val="9"/>
            <rFont val="Segoe UI"/>
            <family val="2"/>
          </rPr>
          <t>Inserir CÓDIGO conforme REFERÊNCIA escolhida</t>
        </r>
      </text>
    </comment>
    <comment ref="B677" authorId="0">
      <text>
        <r>
          <rPr>
            <b/>
            <sz val="9"/>
            <rFont val="Segoe UI"/>
            <family val="2"/>
          </rPr>
          <t xml:space="preserve">LISTA SUSPENSA
</t>
        </r>
        <r>
          <rPr>
            <sz val="9"/>
            <rFont val="Segoe UI"/>
            <family val="2"/>
          </rPr>
          <t>Escolher qual base de dados será utilizada para retornar os valores desejados.</t>
        </r>
      </text>
    </comment>
    <comment ref="C677" authorId="0">
      <text>
        <r>
          <rPr>
            <b/>
            <sz val="9"/>
            <rFont val="Segoe UI"/>
            <family val="2"/>
          </rPr>
          <t>Inserir CÓDIGO conforme REFERÊNCIA escolhida</t>
        </r>
      </text>
    </comment>
    <comment ref="B675" authorId="0">
      <text>
        <r>
          <rPr>
            <b/>
            <sz val="9"/>
            <rFont val="Segoe UI"/>
            <family val="2"/>
          </rPr>
          <t xml:space="preserve">LISTA SUSPENSA
</t>
        </r>
        <r>
          <rPr>
            <sz val="9"/>
            <rFont val="Segoe UI"/>
            <family val="2"/>
          </rPr>
          <t>Escolher qual base de dados será utilizada para retornar os valores desejados.</t>
        </r>
      </text>
    </comment>
    <comment ref="C675" authorId="0">
      <text>
        <r>
          <rPr>
            <b/>
            <sz val="9"/>
            <rFont val="Segoe UI"/>
            <family val="2"/>
          </rPr>
          <t>Inserir CÓDIGO conforme REFERÊNCIA escolhida</t>
        </r>
      </text>
    </comment>
  </commentList>
</comments>
</file>

<file path=xl/comments3.xml><?xml version="1.0" encoding="utf-8"?>
<comments xmlns="http://schemas.openxmlformats.org/spreadsheetml/2006/main">
  <authors>
    <author>Usuario</author>
  </authors>
  <commentList>
    <comment ref="B11" authorId="0">
      <text>
        <r>
          <rPr>
            <b/>
            <sz val="9"/>
            <rFont val="Segoe UI"/>
            <family val="2"/>
          </rPr>
          <t>Inserir CÓDIGO conforme REFERÊNCIA escolhida</t>
        </r>
      </text>
    </comment>
    <comment ref="A11" authorId="0">
      <text>
        <r>
          <rPr>
            <b/>
            <sz val="9"/>
            <rFont val="Segoe UI"/>
            <family val="2"/>
          </rPr>
          <t xml:space="preserve">LISTA SUSPENSA
</t>
        </r>
        <r>
          <rPr>
            <sz val="9"/>
            <rFont val="Segoe UI"/>
            <family val="2"/>
          </rPr>
          <t>Escolher qual base de dados será utilizada para retornar os valores desejados.</t>
        </r>
      </text>
    </comment>
    <comment ref="A16" authorId="0">
      <text>
        <r>
          <rPr>
            <b/>
            <sz val="9"/>
            <rFont val="Segoe UI"/>
            <family val="2"/>
          </rPr>
          <t xml:space="preserve">LISTA SUSPENSA
</t>
        </r>
        <r>
          <rPr>
            <sz val="9"/>
            <rFont val="Segoe UI"/>
            <family val="2"/>
          </rPr>
          <t>Escolher qual base de dados será utilizada para retornar os valores desejados.</t>
        </r>
      </text>
    </comment>
    <comment ref="A24" authorId="0">
      <text>
        <r>
          <rPr>
            <b/>
            <sz val="9"/>
            <rFont val="Segoe UI"/>
            <family val="2"/>
          </rPr>
          <t xml:space="preserve">LISTA SUSPENSA
</t>
        </r>
        <r>
          <rPr>
            <sz val="9"/>
            <rFont val="Segoe UI"/>
            <family val="2"/>
          </rPr>
          <t>Escolher qual base de dados será utilizada para retornar os valores desejados.</t>
        </r>
      </text>
    </comment>
    <comment ref="B24" authorId="0">
      <text>
        <r>
          <rPr>
            <b/>
            <sz val="9"/>
            <rFont val="Segoe UI"/>
            <family val="2"/>
          </rPr>
          <t>Inserir CÓDIGO conforme REFERÊNCIA escolhida</t>
        </r>
      </text>
    </comment>
    <comment ref="A21" authorId="0">
      <text>
        <r>
          <rPr>
            <b/>
            <sz val="9"/>
            <rFont val="Segoe UI"/>
            <family val="2"/>
          </rPr>
          <t xml:space="preserve">LISTA SUSPENSA
</t>
        </r>
        <r>
          <rPr>
            <sz val="9"/>
            <rFont val="Segoe UI"/>
            <family val="2"/>
          </rPr>
          <t>Escolher qual base de dados será utilizada para retornar os valores desejados.</t>
        </r>
      </text>
    </comment>
    <comment ref="A12" authorId="0">
      <text>
        <r>
          <rPr>
            <b/>
            <sz val="9"/>
            <rFont val="Segoe UI"/>
            <family val="2"/>
          </rPr>
          <t xml:space="preserve">LISTA SUSPENSA
</t>
        </r>
        <r>
          <rPr>
            <sz val="9"/>
            <rFont val="Segoe UI"/>
            <family val="2"/>
          </rPr>
          <t>Escolher qual base de dados será utilizada para retornar os valores desejados.</t>
        </r>
      </text>
    </comment>
    <comment ref="A15" authorId="0">
      <text>
        <r>
          <rPr>
            <b/>
            <sz val="9"/>
            <rFont val="Segoe UI"/>
            <family val="2"/>
          </rPr>
          <t xml:space="preserve">LISTA SUSPENSA
</t>
        </r>
        <r>
          <rPr>
            <sz val="9"/>
            <rFont val="Segoe UI"/>
            <family val="2"/>
          </rPr>
          <t>Escolher qual base de dados será utilizada para retornar os valores desejados.</t>
        </r>
      </text>
    </comment>
    <comment ref="A13" authorId="0">
      <text>
        <r>
          <rPr>
            <b/>
            <sz val="9"/>
            <rFont val="Segoe UI"/>
            <family val="2"/>
          </rPr>
          <t xml:space="preserve">LISTA SUSPENSA
</t>
        </r>
        <r>
          <rPr>
            <sz val="9"/>
            <rFont val="Segoe UI"/>
            <family val="2"/>
          </rPr>
          <t>Escolher qual base de dados será utilizada para retornar os valores desejados.</t>
        </r>
      </text>
    </comment>
    <comment ref="A14" authorId="0">
      <text>
        <r>
          <rPr>
            <b/>
            <sz val="9"/>
            <rFont val="Segoe UI"/>
            <family val="2"/>
          </rPr>
          <t xml:space="preserve">LISTA SUSPENSA
</t>
        </r>
        <r>
          <rPr>
            <sz val="9"/>
            <rFont val="Segoe UI"/>
            <family val="2"/>
          </rPr>
          <t>Escolher qual base de dados será utilizada para retornar os valores desejados.</t>
        </r>
      </text>
    </comment>
    <comment ref="A37" authorId="0">
      <text>
        <r>
          <rPr>
            <b/>
            <sz val="9"/>
            <rFont val="Segoe UI"/>
            <family val="2"/>
          </rPr>
          <t xml:space="preserve">LISTA SUSPENSA
</t>
        </r>
        <r>
          <rPr>
            <sz val="9"/>
            <rFont val="Segoe UI"/>
            <family val="2"/>
          </rPr>
          <t>Escolher qual base de dados será utilizada para retornar os valores desejados.</t>
        </r>
      </text>
    </comment>
    <comment ref="A43" authorId="0">
      <text>
        <r>
          <rPr>
            <b/>
            <sz val="9"/>
            <rFont val="Segoe UI"/>
            <family val="2"/>
          </rPr>
          <t xml:space="preserve">LISTA SUSPENSA
</t>
        </r>
        <r>
          <rPr>
            <sz val="9"/>
            <rFont val="Segoe UI"/>
            <family val="2"/>
          </rPr>
          <t>Escolher qual base de dados será utilizada para retornar os valores desejados.</t>
        </r>
      </text>
    </comment>
    <comment ref="A45" authorId="0">
      <text>
        <r>
          <rPr>
            <b/>
            <sz val="9"/>
            <rFont val="Segoe UI"/>
            <family val="2"/>
          </rPr>
          <t xml:space="preserve">LISTA SUSPENSA
</t>
        </r>
        <r>
          <rPr>
            <sz val="9"/>
            <rFont val="Segoe UI"/>
            <family val="2"/>
          </rPr>
          <t>Escolher qual base de dados será utilizada para retornar os valores desejados.</t>
        </r>
      </text>
    </comment>
    <comment ref="A46" authorId="0">
      <text>
        <r>
          <rPr>
            <b/>
            <sz val="9"/>
            <rFont val="Segoe UI"/>
            <family val="2"/>
          </rPr>
          <t xml:space="preserve">LISTA SUSPENSA
</t>
        </r>
        <r>
          <rPr>
            <sz val="9"/>
            <rFont val="Segoe UI"/>
            <family val="2"/>
          </rPr>
          <t>Escolher qual base de dados será utilizada para retornar os valores desejados.</t>
        </r>
      </text>
    </comment>
    <comment ref="A47" authorId="0">
      <text>
        <r>
          <rPr>
            <b/>
            <sz val="9"/>
            <rFont val="Segoe UI"/>
            <family val="2"/>
          </rPr>
          <t xml:space="preserve">LISTA SUSPENSA
</t>
        </r>
        <r>
          <rPr>
            <sz val="9"/>
            <rFont val="Segoe UI"/>
            <family val="2"/>
          </rPr>
          <t>Escolher qual base de dados será utilizada para retornar os valores desejados.</t>
        </r>
      </text>
    </comment>
    <comment ref="A44" authorId="0">
      <text>
        <r>
          <rPr>
            <b/>
            <sz val="9"/>
            <rFont val="Segoe UI"/>
            <family val="2"/>
          </rPr>
          <t xml:space="preserve">LISTA SUSPENSA
</t>
        </r>
        <r>
          <rPr>
            <sz val="9"/>
            <rFont val="Segoe UI"/>
            <family val="2"/>
          </rPr>
          <t>Escolher qual base de dados será utilizada para retornar os valores desejados.</t>
        </r>
      </text>
    </comment>
    <comment ref="A52" authorId="0">
      <text>
        <r>
          <rPr>
            <b/>
            <sz val="9"/>
            <rFont val="Segoe UI"/>
            <family val="2"/>
          </rPr>
          <t xml:space="preserve">LISTA SUSPENSA
</t>
        </r>
        <r>
          <rPr>
            <sz val="9"/>
            <rFont val="Segoe UI"/>
            <family val="2"/>
          </rPr>
          <t>Escolher qual base de dados será utilizada para retornar os valores desejados.</t>
        </r>
      </text>
    </comment>
    <comment ref="A53" authorId="0">
      <text>
        <r>
          <rPr>
            <b/>
            <sz val="9"/>
            <rFont val="Segoe UI"/>
            <family val="2"/>
          </rPr>
          <t xml:space="preserve">LISTA SUSPENSA
</t>
        </r>
        <r>
          <rPr>
            <sz val="9"/>
            <rFont val="Segoe UI"/>
            <family val="2"/>
          </rPr>
          <t>Escolher qual base de dados será utilizada para retornar os valores desejados.</t>
        </r>
      </text>
    </comment>
    <comment ref="A54" authorId="0">
      <text>
        <r>
          <rPr>
            <b/>
            <sz val="9"/>
            <rFont val="Segoe UI"/>
            <family val="2"/>
          </rPr>
          <t xml:space="preserve">LISTA SUSPENSA
</t>
        </r>
        <r>
          <rPr>
            <sz val="9"/>
            <rFont val="Segoe UI"/>
            <family val="2"/>
          </rPr>
          <t>Escolher qual base de dados será utilizada para retornar os valores desejados.</t>
        </r>
      </text>
    </comment>
    <comment ref="A55" authorId="0">
      <text>
        <r>
          <rPr>
            <b/>
            <sz val="9"/>
            <rFont val="Segoe UI"/>
            <family val="2"/>
          </rPr>
          <t xml:space="preserve">LISTA SUSPENSA
</t>
        </r>
        <r>
          <rPr>
            <sz val="9"/>
            <rFont val="Segoe UI"/>
            <family val="2"/>
          </rPr>
          <t>Escolher qual base de dados será utilizada para retornar os valores desejados.</t>
        </r>
      </text>
    </comment>
    <comment ref="A56" authorId="0">
      <text>
        <r>
          <rPr>
            <b/>
            <sz val="9"/>
            <rFont val="Segoe UI"/>
            <family val="2"/>
          </rPr>
          <t xml:space="preserve">LISTA SUSPENSA
</t>
        </r>
        <r>
          <rPr>
            <sz val="9"/>
            <rFont val="Segoe UI"/>
            <family val="2"/>
          </rPr>
          <t>Escolher qual base de dados será utilizada para retornar os valores desejados.</t>
        </r>
      </text>
    </comment>
    <comment ref="A130" authorId="0">
      <text>
        <r>
          <rPr>
            <b/>
            <sz val="9"/>
            <rFont val="Segoe UI"/>
            <family val="2"/>
          </rPr>
          <t xml:space="preserve">LISTA SUSPENSA
</t>
        </r>
        <r>
          <rPr>
            <sz val="9"/>
            <rFont val="Segoe UI"/>
            <family val="2"/>
          </rPr>
          <t>Escolher qual base de dados será utilizada para retornar os valores desejados.</t>
        </r>
      </text>
    </comment>
    <comment ref="A136" authorId="0">
      <text>
        <r>
          <rPr>
            <b/>
            <sz val="9"/>
            <rFont val="Segoe UI"/>
            <family val="2"/>
          </rPr>
          <t xml:space="preserve">LISTA SUSPENSA
</t>
        </r>
        <r>
          <rPr>
            <sz val="9"/>
            <rFont val="Segoe UI"/>
            <family val="2"/>
          </rPr>
          <t>Escolher qual base de dados será utilizada para retornar os valores desejados.</t>
        </r>
      </text>
    </comment>
    <comment ref="A137" authorId="0">
      <text>
        <r>
          <rPr>
            <b/>
            <sz val="9"/>
            <rFont val="Segoe UI"/>
            <family val="2"/>
          </rPr>
          <t xml:space="preserve">LISTA SUSPENSA
</t>
        </r>
        <r>
          <rPr>
            <sz val="9"/>
            <rFont val="Segoe UI"/>
            <family val="2"/>
          </rPr>
          <t>Escolher qual base de dados será utilizada para retornar os valores desejados.</t>
        </r>
      </text>
    </comment>
    <comment ref="A138" authorId="0">
      <text>
        <r>
          <rPr>
            <b/>
            <sz val="9"/>
            <rFont val="Segoe UI"/>
            <family val="2"/>
          </rPr>
          <t xml:space="preserve">LISTA SUSPENSA
</t>
        </r>
        <r>
          <rPr>
            <sz val="9"/>
            <rFont val="Segoe UI"/>
            <family val="2"/>
          </rPr>
          <t>Escolher qual base de dados será utilizada para retornar os valores desejados.</t>
        </r>
      </text>
    </comment>
    <comment ref="A139" authorId="0">
      <text>
        <r>
          <rPr>
            <b/>
            <sz val="9"/>
            <rFont val="Segoe UI"/>
            <family val="2"/>
          </rPr>
          <t xml:space="preserve">LISTA SUSPENSA
</t>
        </r>
        <r>
          <rPr>
            <sz val="9"/>
            <rFont val="Segoe UI"/>
            <family val="2"/>
          </rPr>
          <t>Escolher qual base de dados será utilizada para retornar os valores desejados.</t>
        </r>
      </text>
    </comment>
    <comment ref="A140" authorId="0">
      <text>
        <r>
          <rPr>
            <b/>
            <sz val="9"/>
            <rFont val="Segoe UI"/>
            <family val="2"/>
          </rPr>
          <t xml:space="preserve">LISTA SUSPENSA
</t>
        </r>
        <r>
          <rPr>
            <sz val="9"/>
            <rFont val="Segoe UI"/>
            <family val="2"/>
          </rPr>
          <t>Escolher qual base de dados será utilizada para retornar os valores desejados.</t>
        </r>
      </text>
    </comment>
    <comment ref="A131" authorId="0">
      <text>
        <r>
          <rPr>
            <b/>
            <sz val="9"/>
            <rFont val="Segoe UI"/>
            <family val="2"/>
          </rPr>
          <t xml:space="preserve">LISTA SUSPENSA
</t>
        </r>
        <r>
          <rPr>
            <sz val="9"/>
            <rFont val="Segoe UI"/>
            <family val="2"/>
          </rPr>
          <t>Escolher qual base de dados será utilizada para retornar os valores desejados.</t>
        </r>
      </text>
    </comment>
    <comment ref="A132" authorId="0">
      <text>
        <r>
          <rPr>
            <b/>
            <sz val="9"/>
            <rFont val="Segoe UI"/>
            <family val="2"/>
          </rPr>
          <t xml:space="preserve">LISTA SUSPENSA
</t>
        </r>
        <r>
          <rPr>
            <sz val="9"/>
            <rFont val="Segoe UI"/>
            <family val="2"/>
          </rPr>
          <t>Escolher qual base de dados será utilizada para retornar os valores desejados.</t>
        </r>
      </text>
    </comment>
    <comment ref="A133" authorId="0">
      <text>
        <r>
          <rPr>
            <b/>
            <sz val="9"/>
            <rFont val="Segoe UI"/>
            <family val="2"/>
          </rPr>
          <t xml:space="preserve">LISTA SUSPENSA
</t>
        </r>
        <r>
          <rPr>
            <sz val="9"/>
            <rFont val="Segoe UI"/>
            <family val="2"/>
          </rPr>
          <t>Escolher qual base de dados será utilizada para retornar os valores desejados.</t>
        </r>
      </text>
    </comment>
    <comment ref="A134" authorId="0">
      <text>
        <r>
          <rPr>
            <b/>
            <sz val="9"/>
            <rFont val="Segoe UI"/>
            <family val="2"/>
          </rPr>
          <t xml:space="preserve">LISTA SUSPENSA
</t>
        </r>
        <r>
          <rPr>
            <sz val="9"/>
            <rFont val="Segoe UI"/>
            <family val="2"/>
          </rPr>
          <t>Escolher qual base de dados será utilizada para retornar os valores desejados.</t>
        </r>
      </text>
    </comment>
    <comment ref="A135" authorId="0">
      <text>
        <r>
          <rPr>
            <b/>
            <sz val="9"/>
            <rFont val="Segoe UI"/>
            <family val="2"/>
          </rPr>
          <t xml:space="preserve">LISTA SUSPENSA
</t>
        </r>
        <r>
          <rPr>
            <sz val="9"/>
            <rFont val="Segoe UI"/>
            <family val="2"/>
          </rPr>
          <t>Escolher qual base de dados será utilizada para retornar os valores desejados.</t>
        </r>
      </text>
    </comment>
    <comment ref="A70" authorId="0">
      <text>
        <r>
          <rPr>
            <b/>
            <sz val="9"/>
            <rFont val="Segoe UI"/>
            <family val="2"/>
          </rPr>
          <t xml:space="preserve">LISTA SUSPENSA
</t>
        </r>
        <r>
          <rPr>
            <sz val="9"/>
            <rFont val="Segoe UI"/>
            <family val="2"/>
          </rPr>
          <t>Escolher qual base de dados será utilizada para retornar os valores desejados.</t>
        </r>
      </text>
    </comment>
    <comment ref="A71" authorId="0">
      <text>
        <r>
          <rPr>
            <b/>
            <sz val="9"/>
            <rFont val="Segoe UI"/>
            <family val="2"/>
          </rPr>
          <t xml:space="preserve">LISTA SUSPENSA
</t>
        </r>
        <r>
          <rPr>
            <sz val="9"/>
            <rFont val="Segoe UI"/>
            <family val="2"/>
          </rPr>
          <t>Escolher qual base de dados será utilizada para retornar os valores desejados.</t>
        </r>
      </text>
    </comment>
    <comment ref="A72" authorId="0">
      <text>
        <r>
          <rPr>
            <b/>
            <sz val="9"/>
            <rFont val="Segoe UI"/>
            <family val="2"/>
          </rPr>
          <t xml:space="preserve">LISTA SUSPENSA
</t>
        </r>
        <r>
          <rPr>
            <sz val="9"/>
            <rFont val="Segoe UI"/>
            <family val="2"/>
          </rPr>
          <t>Escolher qual base de dados será utilizada para retornar os valores desejados.</t>
        </r>
      </text>
    </comment>
    <comment ref="A73" authorId="0">
      <text>
        <r>
          <rPr>
            <b/>
            <sz val="9"/>
            <rFont val="Segoe UI"/>
            <family val="2"/>
          </rPr>
          <t xml:space="preserve">LISTA SUSPENSA
</t>
        </r>
        <r>
          <rPr>
            <sz val="9"/>
            <rFont val="Segoe UI"/>
            <family val="2"/>
          </rPr>
          <t>Escolher qual base de dados será utilizada para retornar os valores desejados.</t>
        </r>
      </text>
    </comment>
    <comment ref="A74" authorId="0">
      <text>
        <r>
          <rPr>
            <b/>
            <sz val="9"/>
            <rFont val="Segoe UI"/>
            <family val="2"/>
          </rPr>
          <t xml:space="preserve">LISTA SUSPENSA
</t>
        </r>
        <r>
          <rPr>
            <sz val="9"/>
            <rFont val="Segoe UI"/>
            <family val="2"/>
          </rPr>
          <t>Escolher qual base de dados será utilizada para retornar os valores desejados.</t>
        </r>
      </text>
    </comment>
    <comment ref="A79" authorId="0">
      <text>
        <r>
          <rPr>
            <b/>
            <sz val="9"/>
            <rFont val="Segoe UI"/>
            <family val="2"/>
          </rPr>
          <t xml:space="preserve">LISTA SUSPENSA
</t>
        </r>
        <r>
          <rPr>
            <sz val="9"/>
            <rFont val="Segoe UI"/>
            <family val="2"/>
          </rPr>
          <t>Escolher qual base de dados será utilizada para retornar os valores desejados.</t>
        </r>
      </text>
    </comment>
    <comment ref="A80" authorId="0">
      <text>
        <r>
          <rPr>
            <b/>
            <sz val="9"/>
            <rFont val="Segoe UI"/>
            <family val="2"/>
          </rPr>
          <t xml:space="preserve">LISTA SUSPENSA
</t>
        </r>
        <r>
          <rPr>
            <sz val="9"/>
            <rFont val="Segoe UI"/>
            <family val="2"/>
          </rPr>
          <t>Escolher qual base de dados será utilizada para retornar os valores desejados.</t>
        </r>
      </text>
    </comment>
    <comment ref="A81" authorId="0">
      <text>
        <r>
          <rPr>
            <b/>
            <sz val="9"/>
            <rFont val="Segoe UI"/>
            <family val="2"/>
          </rPr>
          <t xml:space="preserve">LISTA SUSPENSA
</t>
        </r>
        <r>
          <rPr>
            <sz val="9"/>
            <rFont val="Segoe UI"/>
            <family val="2"/>
          </rPr>
          <t>Escolher qual base de dados será utilizada para retornar os valores desejados.</t>
        </r>
      </text>
    </comment>
    <comment ref="A82" authorId="0">
      <text>
        <r>
          <rPr>
            <b/>
            <sz val="9"/>
            <rFont val="Segoe UI"/>
            <family val="2"/>
          </rPr>
          <t xml:space="preserve">LISTA SUSPENSA
</t>
        </r>
        <r>
          <rPr>
            <sz val="9"/>
            <rFont val="Segoe UI"/>
            <family val="2"/>
          </rPr>
          <t>Escolher qual base de dados será utilizada para retornar os valores desejados.</t>
        </r>
      </text>
    </comment>
    <comment ref="A83" authorId="0">
      <text>
        <r>
          <rPr>
            <b/>
            <sz val="9"/>
            <rFont val="Segoe UI"/>
            <family val="2"/>
          </rPr>
          <t xml:space="preserve">LISTA SUSPENSA
</t>
        </r>
        <r>
          <rPr>
            <sz val="9"/>
            <rFont val="Segoe UI"/>
            <family val="2"/>
          </rPr>
          <t>Escolher qual base de dados será utilizada para retornar os valores desejados.</t>
        </r>
      </text>
    </comment>
    <comment ref="A88" authorId="0">
      <text>
        <r>
          <rPr>
            <b/>
            <sz val="9"/>
            <rFont val="Segoe UI"/>
            <family val="2"/>
          </rPr>
          <t xml:space="preserve">LISTA SUSPENSA
</t>
        </r>
        <r>
          <rPr>
            <sz val="9"/>
            <rFont val="Segoe UI"/>
            <family val="2"/>
          </rPr>
          <t>Escolher qual base de dados será utilizada para retornar os valores desejados.</t>
        </r>
      </text>
    </comment>
    <comment ref="A89" authorId="0">
      <text>
        <r>
          <rPr>
            <b/>
            <sz val="9"/>
            <rFont val="Segoe UI"/>
            <family val="2"/>
          </rPr>
          <t xml:space="preserve">LISTA SUSPENSA
</t>
        </r>
        <r>
          <rPr>
            <sz val="9"/>
            <rFont val="Segoe UI"/>
            <family val="2"/>
          </rPr>
          <t>Escolher qual base de dados será utilizada para retornar os valores desejados.</t>
        </r>
      </text>
    </comment>
    <comment ref="A90" authorId="0">
      <text>
        <r>
          <rPr>
            <b/>
            <sz val="9"/>
            <rFont val="Segoe UI"/>
            <family val="2"/>
          </rPr>
          <t xml:space="preserve">LISTA SUSPENSA
</t>
        </r>
        <r>
          <rPr>
            <sz val="9"/>
            <rFont val="Segoe UI"/>
            <family val="2"/>
          </rPr>
          <t>Escolher qual base de dados será utilizada para retornar os valores desejados.</t>
        </r>
      </text>
    </comment>
    <comment ref="A91" authorId="0">
      <text>
        <r>
          <rPr>
            <b/>
            <sz val="9"/>
            <rFont val="Segoe UI"/>
            <family val="2"/>
          </rPr>
          <t xml:space="preserve">LISTA SUSPENSA
</t>
        </r>
        <r>
          <rPr>
            <sz val="9"/>
            <rFont val="Segoe UI"/>
            <family val="2"/>
          </rPr>
          <t>Escolher qual base de dados será utilizada para retornar os valores desejados.</t>
        </r>
      </text>
    </comment>
    <comment ref="A104" authorId="0">
      <text>
        <r>
          <rPr>
            <b/>
            <sz val="9"/>
            <rFont val="Segoe UI"/>
            <family val="2"/>
          </rPr>
          <t xml:space="preserve">LISTA SUSPENSA
</t>
        </r>
        <r>
          <rPr>
            <sz val="9"/>
            <rFont val="Segoe UI"/>
            <family val="2"/>
          </rPr>
          <t>Escolher qual base de dados será utilizada para retornar os valores desejados.</t>
        </r>
      </text>
    </comment>
    <comment ref="A101" authorId="0">
      <text>
        <r>
          <rPr>
            <b/>
            <sz val="9"/>
            <rFont val="Segoe UI"/>
            <family val="2"/>
          </rPr>
          <t xml:space="preserve">LISTA SUSPENSA
</t>
        </r>
        <r>
          <rPr>
            <sz val="9"/>
            <rFont val="Segoe UI"/>
            <family val="2"/>
          </rPr>
          <t>Escolher qual base de dados será utilizada para retornar os valores desejados.</t>
        </r>
      </text>
    </comment>
    <comment ref="A102" authorId="0">
      <text>
        <r>
          <rPr>
            <b/>
            <sz val="9"/>
            <rFont val="Segoe UI"/>
            <family val="2"/>
          </rPr>
          <t xml:space="preserve">LISTA SUSPENSA
</t>
        </r>
        <r>
          <rPr>
            <sz val="9"/>
            <rFont val="Segoe UI"/>
            <family val="2"/>
          </rPr>
          <t>Escolher qual base de dados será utilizada para retornar os valores desejados.</t>
        </r>
      </text>
    </comment>
    <comment ref="A103" authorId="0">
      <text>
        <r>
          <rPr>
            <b/>
            <sz val="9"/>
            <rFont val="Segoe UI"/>
            <family val="2"/>
          </rPr>
          <t xml:space="preserve">LISTA SUSPENSA
</t>
        </r>
        <r>
          <rPr>
            <sz val="9"/>
            <rFont val="Segoe UI"/>
            <family val="2"/>
          </rPr>
          <t>Escolher qual base de dados será utilizada para retornar os valores desejados.</t>
        </r>
      </text>
    </comment>
    <comment ref="A98" authorId="0">
      <text>
        <r>
          <rPr>
            <b/>
            <sz val="9"/>
            <rFont val="Segoe UI"/>
            <family val="2"/>
          </rPr>
          <t xml:space="preserve">LISTA SUSPENSA
</t>
        </r>
        <r>
          <rPr>
            <sz val="9"/>
            <rFont val="Segoe UI"/>
            <family val="2"/>
          </rPr>
          <t>Escolher qual base de dados será utilizada para retornar os valores desejados.</t>
        </r>
      </text>
    </comment>
    <comment ref="A99" authorId="0">
      <text>
        <r>
          <rPr>
            <b/>
            <sz val="9"/>
            <rFont val="Segoe UI"/>
            <family val="2"/>
          </rPr>
          <t xml:space="preserve">LISTA SUSPENSA
</t>
        </r>
        <r>
          <rPr>
            <sz val="9"/>
            <rFont val="Segoe UI"/>
            <family val="2"/>
          </rPr>
          <t>Escolher qual base de dados será utilizada para retornar os valores desejados.</t>
        </r>
      </text>
    </comment>
    <comment ref="A100" authorId="0">
      <text>
        <r>
          <rPr>
            <b/>
            <sz val="9"/>
            <rFont val="Segoe UI"/>
            <family val="2"/>
          </rPr>
          <t xml:space="preserve">LISTA SUSPENSA
</t>
        </r>
        <r>
          <rPr>
            <sz val="9"/>
            <rFont val="Segoe UI"/>
            <family val="2"/>
          </rPr>
          <t>Escolher qual base de dados será utilizada para retornar os valores desejados.</t>
        </r>
      </text>
    </comment>
    <comment ref="A95" authorId="0">
      <text>
        <r>
          <rPr>
            <b/>
            <sz val="9"/>
            <rFont val="Segoe UI"/>
            <family val="2"/>
          </rPr>
          <t xml:space="preserve">LISTA SUSPENSA
</t>
        </r>
        <r>
          <rPr>
            <sz val="9"/>
            <rFont val="Segoe UI"/>
            <family val="2"/>
          </rPr>
          <t>Escolher qual base de dados será utilizada para retornar os valores desejados.</t>
        </r>
      </text>
    </comment>
    <comment ref="A96" authorId="0">
      <text>
        <r>
          <rPr>
            <b/>
            <sz val="9"/>
            <rFont val="Segoe UI"/>
            <family val="2"/>
          </rPr>
          <t xml:space="preserve">LISTA SUSPENSA
</t>
        </r>
        <r>
          <rPr>
            <sz val="9"/>
            <rFont val="Segoe UI"/>
            <family val="2"/>
          </rPr>
          <t>Escolher qual base de dados será utilizada para retornar os valores desejados.</t>
        </r>
      </text>
    </comment>
    <comment ref="A97" authorId="0">
      <text>
        <r>
          <rPr>
            <b/>
            <sz val="9"/>
            <rFont val="Segoe UI"/>
            <family val="2"/>
          </rPr>
          <t xml:space="preserve">LISTA SUSPENSA
</t>
        </r>
        <r>
          <rPr>
            <sz val="9"/>
            <rFont val="Segoe UI"/>
            <family val="2"/>
          </rPr>
          <t>Escolher qual base de dados será utilizada para retornar os valores desejados.</t>
        </r>
      </text>
    </comment>
    <comment ref="A92" authorId="0">
      <text>
        <r>
          <rPr>
            <b/>
            <sz val="9"/>
            <rFont val="Segoe UI"/>
            <family val="2"/>
          </rPr>
          <t xml:space="preserve">LISTA SUSPENSA
</t>
        </r>
        <r>
          <rPr>
            <sz val="9"/>
            <rFont val="Segoe UI"/>
            <family val="2"/>
          </rPr>
          <t>Escolher qual base de dados será utilizada para retornar os valores desejados.</t>
        </r>
      </text>
    </comment>
    <comment ref="A93" authorId="0">
      <text>
        <r>
          <rPr>
            <b/>
            <sz val="9"/>
            <rFont val="Segoe UI"/>
            <family val="2"/>
          </rPr>
          <t xml:space="preserve">LISTA SUSPENSA
</t>
        </r>
        <r>
          <rPr>
            <sz val="9"/>
            <rFont val="Segoe UI"/>
            <family val="2"/>
          </rPr>
          <t>Escolher qual base de dados será utilizada para retornar os valores desejados.</t>
        </r>
      </text>
    </comment>
    <comment ref="A94" authorId="0">
      <text>
        <r>
          <rPr>
            <b/>
            <sz val="9"/>
            <rFont val="Segoe UI"/>
            <family val="2"/>
          </rPr>
          <t xml:space="preserve">LISTA SUSPENSA
</t>
        </r>
        <r>
          <rPr>
            <sz val="9"/>
            <rFont val="Segoe UI"/>
            <family val="2"/>
          </rPr>
          <t>Escolher qual base de dados será utilizada para retornar os valores desejados.</t>
        </r>
      </text>
    </comment>
    <comment ref="A109" authorId="0">
      <text>
        <r>
          <rPr>
            <b/>
            <sz val="9"/>
            <rFont val="Segoe UI"/>
            <family val="2"/>
          </rPr>
          <t xml:space="preserve">LISTA SUSPENSA
</t>
        </r>
        <r>
          <rPr>
            <sz val="9"/>
            <rFont val="Segoe UI"/>
            <family val="2"/>
          </rPr>
          <t>Escolher qual base de dados será utilizada para retornar os valores desejados.</t>
        </r>
      </text>
    </comment>
    <comment ref="A110" authorId="0">
      <text>
        <r>
          <rPr>
            <b/>
            <sz val="9"/>
            <rFont val="Segoe UI"/>
            <family val="2"/>
          </rPr>
          <t xml:space="preserve">LISTA SUSPENSA
</t>
        </r>
        <r>
          <rPr>
            <sz val="9"/>
            <rFont val="Segoe UI"/>
            <family val="2"/>
          </rPr>
          <t>Escolher qual base de dados será utilizada para retornar os valores desejados.</t>
        </r>
      </text>
    </comment>
    <comment ref="A111" authorId="0">
      <text>
        <r>
          <rPr>
            <b/>
            <sz val="9"/>
            <rFont val="Segoe UI"/>
            <family val="2"/>
          </rPr>
          <t xml:space="preserve">LISTA SUSPENSA
</t>
        </r>
        <r>
          <rPr>
            <sz val="9"/>
            <rFont val="Segoe UI"/>
            <family val="2"/>
          </rPr>
          <t>Escolher qual base de dados será utilizada para retornar os valores desejados.</t>
        </r>
      </text>
    </comment>
    <comment ref="A112" authorId="0">
      <text>
        <r>
          <rPr>
            <b/>
            <sz val="9"/>
            <rFont val="Segoe UI"/>
            <family val="2"/>
          </rPr>
          <t xml:space="preserve">LISTA SUSPENSA
</t>
        </r>
        <r>
          <rPr>
            <sz val="9"/>
            <rFont val="Segoe UI"/>
            <family val="2"/>
          </rPr>
          <t>Escolher qual base de dados será utilizada para retornar os valores desejados.</t>
        </r>
      </text>
    </comment>
    <comment ref="A113" authorId="0">
      <text>
        <r>
          <rPr>
            <b/>
            <sz val="9"/>
            <rFont val="Segoe UI"/>
            <family val="2"/>
          </rPr>
          <t xml:space="preserve">LISTA SUSPENSA
</t>
        </r>
        <r>
          <rPr>
            <sz val="9"/>
            <rFont val="Segoe UI"/>
            <family val="2"/>
          </rPr>
          <t>Escolher qual base de dados será utilizada para retornar os valores desejados.</t>
        </r>
      </text>
    </comment>
    <comment ref="A114" authorId="0">
      <text>
        <r>
          <rPr>
            <b/>
            <sz val="9"/>
            <rFont val="Segoe UI"/>
            <family val="2"/>
          </rPr>
          <t xml:space="preserve">LISTA SUSPENSA
</t>
        </r>
        <r>
          <rPr>
            <sz val="9"/>
            <rFont val="Segoe UI"/>
            <family val="2"/>
          </rPr>
          <t>Escolher qual base de dados será utilizada para retornar os valores desejados.</t>
        </r>
      </text>
    </comment>
    <comment ref="A115" authorId="0">
      <text>
        <r>
          <rPr>
            <b/>
            <sz val="9"/>
            <rFont val="Segoe UI"/>
            <family val="2"/>
          </rPr>
          <t xml:space="preserve">LISTA SUSPENSA
</t>
        </r>
        <r>
          <rPr>
            <sz val="9"/>
            <rFont val="Segoe UI"/>
            <family val="2"/>
          </rPr>
          <t>Escolher qual base de dados será utilizada para retornar os valores desejados.</t>
        </r>
      </text>
    </comment>
    <comment ref="A116" authorId="0">
      <text>
        <r>
          <rPr>
            <b/>
            <sz val="9"/>
            <rFont val="Segoe UI"/>
            <family val="2"/>
          </rPr>
          <t xml:space="preserve">LISTA SUSPENSA
</t>
        </r>
        <r>
          <rPr>
            <sz val="9"/>
            <rFont val="Segoe UI"/>
            <family val="2"/>
          </rPr>
          <t>Escolher qual base de dados será utilizada para retornar os valores desejados.</t>
        </r>
      </text>
    </comment>
    <comment ref="A117" authorId="0">
      <text>
        <r>
          <rPr>
            <b/>
            <sz val="9"/>
            <rFont val="Segoe UI"/>
            <family val="2"/>
          </rPr>
          <t xml:space="preserve">LISTA SUSPENSA
</t>
        </r>
        <r>
          <rPr>
            <sz val="9"/>
            <rFont val="Segoe UI"/>
            <family val="2"/>
          </rPr>
          <t>Escolher qual base de dados será utilizada para retornar os valores desejados.</t>
        </r>
      </text>
    </comment>
    <comment ref="A118" authorId="0">
      <text>
        <r>
          <rPr>
            <b/>
            <sz val="9"/>
            <rFont val="Segoe UI"/>
            <family val="2"/>
          </rPr>
          <t xml:space="preserve">LISTA SUSPENSA
</t>
        </r>
        <r>
          <rPr>
            <sz val="9"/>
            <rFont val="Segoe UI"/>
            <family val="2"/>
          </rPr>
          <t>Escolher qual base de dados será utilizada para retornar os valores desejados.</t>
        </r>
      </text>
    </comment>
    <comment ref="A119" authorId="0">
      <text>
        <r>
          <rPr>
            <b/>
            <sz val="9"/>
            <rFont val="Segoe UI"/>
            <family val="2"/>
          </rPr>
          <t xml:space="preserve">LISTA SUSPENSA
</t>
        </r>
        <r>
          <rPr>
            <sz val="9"/>
            <rFont val="Segoe UI"/>
            <family val="2"/>
          </rPr>
          <t>Escolher qual base de dados será utilizada para retornar os valores desejados.</t>
        </r>
      </text>
    </comment>
    <comment ref="A120" authorId="0">
      <text>
        <r>
          <rPr>
            <b/>
            <sz val="9"/>
            <rFont val="Segoe UI"/>
            <family val="2"/>
          </rPr>
          <t xml:space="preserve">LISTA SUSPENSA
</t>
        </r>
        <r>
          <rPr>
            <sz val="9"/>
            <rFont val="Segoe UI"/>
            <family val="2"/>
          </rPr>
          <t>Escolher qual base de dados será utilizada para retornar os valores desejados.</t>
        </r>
      </text>
    </comment>
    <comment ref="A121" authorId="0">
      <text>
        <r>
          <rPr>
            <b/>
            <sz val="9"/>
            <rFont val="Segoe UI"/>
            <family val="2"/>
          </rPr>
          <t xml:space="preserve">LISTA SUSPENSA
</t>
        </r>
        <r>
          <rPr>
            <sz val="9"/>
            <rFont val="Segoe UI"/>
            <family val="2"/>
          </rPr>
          <t>Escolher qual base de dados será utilizada para retornar os valores desejados.</t>
        </r>
      </text>
    </comment>
    <comment ref="A122" authorId="0">
      <text>
        <r>
          <rPr>
            <b/>
            <sz val="9"/>
            <rFont val="Segoe UI"/>
            <family val="2"/>
          </rPr>
          <t xml:space="preserve">LISTA SUSPENSA
</t>
        </r>
        <r>
          <rPr>
            <sz val="9"/>
            <rFont val="Segoe UI"/>
            <family val="2"/>
          </rPr>
          <t>Escolher qual base de dados será utilizada para retornar os valores desejados.</t>
        </r>
      </text>
    </comment>
    <comment ref="A123" authorId="0">
      <text>
        <r>
          <rPr>
            <b/>
            <sz val="9"/>
            <rFont val="Segoe UI"/>
            <family val="2"/>
          </rPr>
          <t xml:space="preserve">LISTA SUSPENSA
</t>
        </r>
        <r>
          <rPr>
            <sz val="9"/>
            <rFont val="Segoe UI"/>
            <family val="2"/>
          </rPr>
          <t>Escolher qual base de dados será utilizada para retornar os valores desejados.</t>
        </r>
      </text>
    </comment>
    <comment ref="A124" authorId="0">
      <text>
        <r>
          <rPr>
            <b/>
            <sz val="9"/>
            <rFont val="Segoe UI"/>
            <family val="2"/>
          </rPr>
          <t xml:space="preserve">LISTA SUSPENSA
</t>
        </r>
        <r>
          <rPr>
            <sz val="9"/>
            <rFont val="Segoe UI"/>
            <family val="2"/>
          </rPr>
          <t>Escolher qual base de dados será utilizada para retornar os valores desejados.</t>
        </r>
      </text>
    </comment>
    <comment ref="A61" authorId="0">
      <text>
        <r>
          <rPr>
            <b/>
            <sz val="9"/>
            <rFont val="Segoe UI"/>
            <family val="2"/>
          </rPr>
          <t xml:space="preserve">LISTA SUSPENSA
</t>
        </r>
        <r>
          <rPr>
            <sz val="9"/>
            <rFont val="Segoe UI"/>
            <family val="2"/>
          </rPr>
          <t>Escolher qual base de dados será utilizada para retornar os valores desejados.</t>
        </r>
      </text>
    </comment>
    <comment ref="A62" authorId="0">
      <text>
        <r>
          <rPr>
            <b/>
            <sz val="9"/>
            <rFont val="Segoe UI"/>
            <family val="2"/>
          </rPr>
          <t xml:space="preserve">LISTA SUSPENSA
</t>
        </r>
        <r>
          <rPr>
            <sz val="9"/>
            <rFont val="Segoe UI"/>
            <family val="2"/>
          </rPr>
          <t>Escolher qual base de dados será utilizada para retornar os valores desejados.</t>
        </r>
      </text>
    </comment>
    <comment ref="A63" authorId="0">
      <text>
        <r>
          <rPr>
            <b/>
            <sz val="9"/>
            <rFont val="Segoe UI"/>
            <family val="2"/>
          </rPr>
          <t xml:space="preserve">LISTA SUSPENSA
</t>
        </r>
        <r>
          <rPr>
            <sz val="9"/>
            <rFont val="Segoe UI"/>
            <family val="2"/>
          </rPr>
          <t>Escolher qual base de dados será utilizada para retornar os valores desejados.</t>
        </r>
      </text>
    </comment>
    <comment ref="A64" authorId="0">
      <text>
        <r>
          <rPr>
            <b/>
            <sz val="9"/>
            <rFont val="Segoe UI"/>
            <family val="2"/>
          </rPr>
          <t xml:space="preserve">LISTA SUSPENSA
</t>
        </r>
        <r>
          <rPr>
            <sz val="9"/>
            <rFont val="Segoe UI"/>
            <family val="2"/>
          </rPr>
          <t>Escolher qual base de dados será utilizada para retornar os valores desejados.</t>
        </r>
      </text>
    </comment>
    <comment ref="A65" authorId="0">
      <text>
        <r>
          <rPr>
            <b/>
            <sz val="9"/>
            <rFont val="Segoe UI"/>
            <family val="2"/>
          </rPr>
          <t xml:space="preserve">LISTA SUSPENSA
</t>
        </r>
        <r>
          <rPr>
            <sz val="9"/>
            <rFont val="Segoe UI"/>
            <family val="2"/>
          </rPr>
          <t>Escolher qual base de dados será utilizada para retornar os valores desejados.</t>
        </r>
      </text>
    </comment>
    <comment ref="A145" authorId="0">
      <text>
        <r>
          <rPr>
            <b/>
            <sz val="9"/>
            <rFont val="Segoe UI"/>
            <family val="2"/>
          </rPr>
          <t xml:space="preserve">LISTA SUSPENSA
</t>
        </r>
        <r>
          <rPr>
            <sz val="9"/>
            <rFont val="Segoe UI"/>
            <family val="2"/>
          </rPr>
          <t>Escolher qual base de dados será utilizada para retornar os valores desejados.</t>
        </r>
      </text>
    </comment>
    <comment ref="A146" authorId="0">
      <text>
        <r>
          <rPr>
            <b/>
            <sz val="9"/>
            <rFont val="Segoe UI"/>
            <family val="2"/>
          </rPr>
          <t xml:space="preserve">LISTA SUSPENSA
</t>
        </r>
        <r>
          <rPr>
            <sz val="9"/>
            <rFont val="Segoe UI"/>
            <family val="2"/>
          </rPr>
          <t>Escolher qual base de dados será utilizada para retornar os valores desejados.</t>
        </r>
      </text>
    </comment>
    <comment ref="A147" authorId="0">
      <text>
        <r>
          <rPr>
            <b/>
            <sz val="9"/>
            <rFont val="Segoe UI"/>
            <family val="2"/>
          </rPr>
          <t xml:space="preserve">LISTA SUSPENSA
</t>
        </r>
        <r>
          <rPr>
            <sz val="9"/>
            <rFont val="Segoe UI"/>
            <family val="2"/>
          </rPr>
          <t>Escolher qual base de dados será utilizada para retornar os valores desejados.</t>
        </r>
      </text>
    </comment>
    <comment ref="A152" authorId="0">
      <text>
        <r>
          <rPr>
            <b/>
            <sz val="9"/>
            <rFont val="Segoe UI"/>
            <family val="2"/>
          </rPr>
          <t xml:space="preserve">LISTA SUSPENSA
</t>
        </r>
        <r>
          <rPr>
            <sz val="9"/>
            <rFont val="Segoe UI"/>
            <family val="2"/>
          </rPr>
          <t>Escolher qual base de dados será utilizada para retornar os valores desejados.</t>
        </r>
      </text>
    </comment>
    <comment ref="A154" authorId="0">
      <text>
        <r>
          <rPr>
            <b/>
            <sz val="9"/>
            <rFont val="Segoe UI"/>
            <family val="2"/>
          </rPr>
          <t xml:space="preserve">LISTA SUSPENSA
</t>
        </r>
        <r>
          <rPr>
            <sz val="9"/>
            <rFont val="Segoe UI"/>
            <family val="2"/>
          </rPr>
          <t>Escolher qual base de dados será utilizada para retornar os valores desejados.</t>
        </r>
      </text>
    </comment>
    <comment ref="A155" authorId="0">
      <text>
        <r>
          <rPr>
            <b/>
            <sz val="9"/>
            <rFont val="Segoe UI"/>
            <family val="2"/>
          </rPr>
          <t xml:space="preserve">LISTA SUSPENSA
</t>
        </r>
        <r>
          <rPr>
            <sz val="9"/>
            <rFont val="Segoe UI"/>
            <family val="2"/>
          </rPr>
          <t>Escolher qual base de dados será utilizada para retornar os valores desejados.</t>
        </r>
      </text>
    </comment>
    <comment ref="A153" authorId="0">
      <text>
        <r>
          <rPr>
            <b/>
            <sz val="9"/>
            <rFont val="Segoe UI"/>
            <family val="2"/>
          </rPr>
          <t xml:space="preserve">LISTA SUSPENSA
</t>
        </r>
        <r>
          <rPr>
            <sz val="9"/>
            <rFont val="Segoe UI"/>
            <family val="2"/>
          </rPr>
          <t>Escolher qual base de dados será utilizada para retornar os valores desejados.</t>
        </r>
      </text>
    </comment>
    <comment ref="A160" authorId="0">
      <text>
        <r>
          <rPr>
            <b/>
            <sz val="9"/>
            <rFont val="Segoe UI"/>
            <family val="2"/>
          </rPr>
          <t xml:space="preserve">LISTA SUSPENSA
</t>
        </r>
        <r>
          <rPr>
            <sz val="9"/>
            <rFont val="Segoe UI"/>
            <family val="2"/>
          </rPr>
          <t>Escolher qual base de dados será utilizada para retornar os valores desejados.</t>
        </r>
      </text>
    </comment>
    <comment ref="A163" authorId="0">
      <text>
        <r>
          <rPr>
            <b/>
            <sz val="9"/>
            <rFont val="Segoe UI"/>
            <family val="2"/>
          </rPr>
          <t xml:space="preserve">LISTA SUSPENSA
</t>
        </r>
        <r>
          <rPr>
            <sz val="9"/>
            <rFont val="Segoe UI"/>
            <family val="2"/>
          </rPr>
          <t>Escolher qual base de dados será utilizada para retornar os valores desejados.</t>
        </r>
      </text>
    </comment>
    <comment ref="A164" authorId="0">
      <text>
        <r>
          <rPr>
            <b/>
            <sz val="9"/>
            <rFont val="Segoe UI"/>
            <family val="2"/>
          </rPr>
          <t xml:space="preserve">LISTA SUSPENSA
</t>
        </r>
        <r>
          <rPr>
            <sz val="9"/>
            <rFont val="Segoe UI"/>
            <family val="2"/>
          </rPr>
          <t>Escolher qual base de dados será utilizada para retornar os valores desejados.</t>
        </r>
      </text>
    </comment>
    <comment ref="A165" authorId="0">
      <text>
        <r>
          <rPr>
            <b/>
            <sz val="9"/>
            <rFont val="Segoe UI"/>
            <family val="2"/>
          </rPr>
          <t xml:space="preserve">LISTA SUSPENSA
</t>
        </r>
        <r>
          <rPr>
            <sz val="9"/>
            <rFont val="Segoe UI"/>
            <family val="2"/>
          </rPr>
          <t>Escolher qual base de dados será utilizada para retornar os valores desejados.</t>
        </r>
      </text>
    </comment>
    <comment ref="A161" authorId="0">
      <text>
        <r>
          <rPr>
            <b/>
            <sz val="9"/>
            <rFont val="Segoe UI"/>
            <family val="2"/>
          </rPr>
          <t xml:space="preserve">LISTA SUSPENSA
</t>
        </r>
        <r>
          <rPr>
            <sz val="9"/>
            <rFont val="Segoe UI"/>
            <family val="2"/>
          </rPr>
          <t>Escolher qual base de dados será utilizada para retornar os valores desejados.</t>
        </r>
      </text>
    </comment>
    <comment ref="A162" authorId="0">
      <text>
        <r>
          <rPr>
            <b/>
            <sz val="9"/>
            <rFont val="Segoe UI"/>
            <family val="2"/>
          </rPr>
          <t xml:space="preserve">LISTA SUSPENSA
</t>
        </r>
        <r>
          <rPr>
            <sz val="9"/>
            <rFont val="Segoe UI"/>
            <family val="2"/>
          </rPr>
          <t>Escolher qual base de dados será utilizada para retornar os valores desejados.</t>
        </r>
      </text>
    </comment>
    <comment ref="A170" authorId="0">
      <text>
        <r>
          <rPr>
            <b/>
            <sz val="9"/>
            <rFont val="Segoe UI"/>
            <family val="2"/>
          </rPr>
          <t xml:space="preserve">LISTA SUSPENSA
</t>
        </r>
        <r>
          <rPr>
            <sz val="9"/>
            <rFont val="Segoe UI"/>
            <family val="2"/>
          </rPr>
          <t>Escolher qual base de dados será utilizada para retornar os valores desejados.</t>
        </r>
      </text>
    </comment>
    <comment ref="A171" authorId="0">
      <text>
        <r>
          <rPr>
            <b/>
            <sz val="9"/>
            <rFont val="Segoe UI"/>
            <family val="2"/>
          </rPr>
          <t xml:space="preserve">LISTA SUSPENSA
</t>
        </r>
        <r>
          <rPr>
            <sz val="9"/>
            <rFont val="Segoe UI"/>
            <family val="2"/>
          </rPr>
          <t>Escolher qual base de dados será utilizada para retornar os valores desejados.</t>
        </r>
      </text>
    </comment>
    <comment ref="A172" authorId="0">
      <text>
        <r>
          <rPr>
            <b/>
            <sz val="9"/>
            <rFont val="Segoe UI"/>
            <family val="2"/>
          </rPr>
          <t xml:space="preserve">LISTA SUSPENSA
</t>
        </r>
        <r>
          <rPr>
            <sz val="9"/>
            <rFont val="Segoe UI"/>
            <family val="2"/>
          </rPr>
          <t>Escolher qual base de dados será utilizada para retornar os valores desejados.</t>
        </r>
      </text>
    </comment>
    <comment ref="A177" authorId="0">
      <text>
        <r>
          <rPr>
            <b/>
            <sz val="9"/>
            <rFont val="Segoe UI"/>
            <family val="2"/>
          </rPr>
          <t xml:space="preserve">LISTA SUSPENSA
</t>
        </r>
        <r>
          <rPr>
            <sz val="9"/>
            <rFont val="Segoe UI"/>
            <family val="2"/>
          </rPr>
          <t>Escolher qual base de dados será utilizada para retornar os valores desejados.</t>
        </r>
      </text>
    </comment>
    <comment ref="A178" authorId="0">
      <text>
        <r>
          <rPr>
            <b/>
            <sz val="9"/>
            <rFont val="Segoe UI"/>
            <family val="2"/>
          </rPr>
          <t xml:space="preserve">LISTA SUSPENSA
</t>
        </r>
        <r>
          <rPr>
            <sz val="9"/>
            <rFont val="Segoe UI"/>
            <family val="2"/>
          </rPr>
          <t>Escolher qual base de dados será utilizada para retornar os valores desejados.</t>
        </r>
      </text>
    </comment>
    <comment ref="A179" authorId="0">
      <text>
        <r>
          <rPr>
            <b/>
            <sz val="9"/>
            <rFont val="Segoe UI"/>
            <family val="2"/>
          </rPr>
          <t xml:space="preserve">LISTA SUSPENSA
</t>
        </r>
        <r>
          <rPr>
            <sz val="9"/>
            <rFont val="Segoe UI"/>
            <family val="2"/>
          </rPr>
          <t>Escolher qual base de dados será utilizada para retornar os valores desejados.</t>
        </r>
      </text>
    </comment>
    <comment ref="A184" authorId="0">
      <text>
        <r>
          <rPr>
            <b/>
            <sz val="9"/>
            <rFont val="Segoe UI"/>
            <family val="2"/>
          </rPr>
          <t xml:space="preserve">LISTA SUSPENSA
</t>
        </r>
        <r>
          <rPr>
            <sz val="9"/>
            <rFont val="Segoe UI"/>
            <family val="2"/>
          </rPr>
          <t>Escolher qual base de dados será utilizada para retornar os valores desejados.</t>
        </r>
      </text>
    </comment>
    <comment ref="A187" authorId="0">
      <text>
        <r>
          <rPr>
            <b/>
            <sz val="9"/>
            <rFont val="Segoe UI"/>
            <family val="2"/>
          </rPr>
          <t xml:space="preserve">LISTA SUSPENSA
</t>
        </r>
        <r>
          <rPr>
            <sz val="9"/>
            <rFont val="Segoe UI"/>
            <family val="2"/>
          </rPr>
          <t>Escolher qual base de dados será utilizada para retornar os valores desejados.</t>
        </r>
      </text>
    </comment>
    <comment ref="A188" authorId="0">
      <text>
        <r>
          <rPr>
            <b/>
            <sz val="9"/>
            <rFont val="Segoe UI"/>
            <family val="2"/>
          </rPr>
          <t xml:space="preserve">LISTA SUSPENSA
</t>
        </r>
        <r>
          <rPr>
            <sz val="9"/>
            <rFont val="Segoe UI"/>
            <family val="2"/>
          </rPr>
          <t>Escolher qual base de dados será utilizada para retornar os valores desejados.</t>
        </r>
      </text>
    </comment>
    <comment ref="A185" authorId="0">
      <text>
        <r>
          <rPr>
            <b/>
            <sz val="9"/>
            <rFont val="Segoe UI"/>
            <family val="2"/>
          </rPr>
          <t xml:space="preserve">LISTA SUSPENSA
</t>
        </r>
        <r>
          <rPr>
            <sz val="9"/>
            <rFont val="Segoe UI"/>
            <family val="2"/>
          </rPr>
          <t>Escolher qual base de dados será utilizada para retornar os valores desejados.</t>
        </r>
      </text>
    </comment>
    <comment ref="A186" authorId="0">
      <text>
        <r>
          <rPr>
            <b/>
            <sz val="9"/>
            <rFont val="Segoe UI"/>
            <family val="2"/>
          </rPr>
          <t xml:space="preserve">LISTA SUSPENSA
</t>
        </r>
        <r>
          <rPr>
            <sz val="9"/>
            <rFont val="Segoe UI"/>
            <family val="2"/>
          </rPr>
          <t>Escolher qual base de dados será utilizada para retornar os valores desejados.</t>
        </r>
      </text>
    </comment>
    <comment ref="A193" authorId="0">
      <text>
        <r>
          <rPr>
            <b/>
            <sz val="9"/>
            <rFont val="Segoe UI"/>
            <family val="2"/>
          </rPr>
          <t xml:space="preserve">LISTA SUSPENSA
</t>
        </r>
        <r>
          <rPr>
            <sz val="9"/>
            <rFont val="Segoe UI"/>
            <family val="2"/>
          </rPr>
          <t>Escolher qual base de dados será utilizada para retornar os valores desejados.</t>
        </r>
      </text>
    </comment>
    <comment ref="A194" authorId="0">
      <text>
        <r>
          <rPr>
            <b/>
            <sz val="9"/>
            <rFont val="Segoe UI"/>
            <family val="2"/>
          </rPr>
          <t xml:space="preserve">LISTA SUSPENSA
</t>
        </r>
        <r>
          <rPr>
            <sz val="9"/>
            <rFont val="Segoe UI"/>
            <family val="2"/>
          </rPr>
          <t>Escolher qual base de dados será utilizada para retornar os valores desejados.</t>
        </r>
      </text>
    </comment>
    <comment ref="A195" authorId="0">
      <text>
        <r>
          <rPr>
            <b/>
            <sz val="9"/>
            <rFont val="Segoe UI"/>
            <family val="2"/>
          </rPr>
          <t xml:space="preserve">LISTA SUSPENSA
</t>
        </r>
        <r>
          <rPr>
            <sz val="9"/>
            <rFont val="Segoe UI"/>
            <family val="2"/>
          </rPr>
          <t>Escolher qual base de dados será utilizada para retornar os valores desejados.</t>
        </r>
      </text>
    </comment>
    <comment ref="A197" authorId="0">
      <text>
        <r>
          <rPr>
            <b/>
            <sz val="9"/>
            <rFont val="Segoe UI"/>
            <family val="2"/>
          </rPr>
          <t xml:space="preserve">LISTA SUSPENSA
</t>
        </r>
        <r>
          <rPr>
            <sz val="9"/>
            <rFont val="Segoe UI"/>
            <family val="2"/>
          </rPr>
          <t>Escolher qual base de dados será utilizada para retornar os valores desejados.</t>
        </r>
      </text>
    </comment>
    <comment ref="A198" authorId="0">
      <text>
        <r>
          <rPr>
            <b/>
            <sz val="9"/>
            <rFont val="Segoe UI"/>
            <family val="2"/>
          </rPr>
          <t xml:space="preserve">LISTA SUSPENSA
</t>
        </r>
        <r>
          <rPr>
            <sz val="9"/>
            <rFont val="Segoe UI"/>
            <family val="2"/>
          </rPr>
          <t>Escolher qual base de dados será utilizada para retornar os valores desejados.</t>
        </r>
      </text>
    </comment>
    <comment ref="A196" authorId="0">
      <text>
        <r>
          <rPr>
            <b/>
            <sz val="9"/>
            <rFont val="Segoe UI"/>
            <family val="2"/>
          </rPr>
          <t xml:space="preserve">LISTA SUSPENSA
</t>
        </r>
        <r>
          <rPr>
            <sz val="9"/>
            <rFont val="Segoe UI"/>
            <family val="2"/>
          </rPr>
          <t>Escolher qual base de dados será utilizada para retornar os valores desejados.</t>
        </r>
      </text>
    </comment>
    <comment ref="A203" authorId="0">
      <text>
        <r>
          <rPr>
            <b/>
            <sz val="9"/>
            <rFont val="Segoe UI"/>
            <family val="2"/>
          </rPr>
          <t xml:space="preserve">LISTA SUSPENSA
</t>
        </r>
        <r>
          <rPr>
            <sz val="9"/>
            <rFont val="Segoe UI"/>
            <family val="2"/>
          </rPr>
          <t>Escolher qual base de dados será utilizada para retornar os valores desejados.</t>
        </r>
      </text>
    </comment>
    <comment ref="A204" authorId="0">
      <text>
        <r>
          <rPr>
            <b/>
            <sz val="9"/>
            <rFont val="Segoe UI"/>
            <family val="2"/>
          </rPr>
          <t xml:space="preserve">LISTA SUSPENSA
</t>
        </r>
        <r>
          <rPr>
            <sz val="9"/>
            <rFont val="Segoe UI"/>
            <family val="2"/>
          </rPr>
          <t>Escolher qual base de dados será utilizada para retornar os valores desejados.</t>
        </r>
      </text>
    </comment>
    <comment ref="A205" authorId="0">
      <text>
        <r>
          <rPr>
            <b/>
            <sz val="9"/>
            <rFont val="Segoe UI"/>
            <family val="2"/>
          </rPr>
          <t xml:space="preserve">LISTA SUSPENSA
</t>
        </r>
        <r>
          <rPr>
            <sz val="9"/>
            <rFont val="Segoe UI"/>
            <family val="2"/>
          </rPr>
          <t>Escolher qual base de dados será utilizada para retornar os valores desejados.</t>
        </r>
      </text>
    </comment>
    <comment ref="A230" authorId="0">
      <text>
        <r>
          <rPr>
            <b/>
            <sz val="9"/>
            <rFont val="Segoe UI"/>
            <family val="2"/>
          </rPr>
          <t xml:space="preserve">LISTA SUSPENSA
</t>
        </r>
        <r>
          <rPr>
            <sz val="9"/>
            <rFont val="Segoe UI"/>
            <family val="2"/>
          </rPr>
          <t>Escolher qual base de dados será utilizada para retornar os valores desejados.</t>
        </r>
      </text>
    </comment>
    <comment ref="A235" authorId="0">
      <text>
        <r>
          <rPr>
            <b/>
            <sz val="9"/>
            <rFont val="Segoe UI"/>
            <family val="2"/>
          </rPr>
          <t xml:space="preserve">LISTA SUSPENSA
</t>
        </r>
        <r>
          <rPr>
            <sz val="9"/>
            <rFont val="Segoe UI"/>
            <family val="2"/>
          </rPr>
          <t>Escolher qual base de dados será utilizada para retornar os valores desejados.</t>
        </r>
      </text>
    </comment>
    <comment ref="A236" authorId="0">
      <text>
        <r>
          <rPr>
            <b/>
            <sz val="9"/>
            <rFont val="Segoe UI"/>
            <family val="2"/>
          </rPr>
          <t xml:space="preserve">LISTA SUSPENSA
</t>
        </r>
        <r>
          <rPr>
            <sz val="9"/>
            <rFont val="Segoe UI"/>
            <family val="2"/>
          </rPr>
          <t>Escolher qual base de dados será utilizada para retornar os valores desejados.</t>
        </r>
      </text>
    </comment>
    <comment ref="A233" authorId="0">
      <text>
        <r>
          <rPr>
            <b/>
            <sz val="9"/>
            <rFont val="Segoe UI"/>
            <family val="2"/>
          </rPr>
          <t xml:space="preserve">LISTA SUSPENSA
</t>
        </r>
        <r>
          <rPr>
            <sz val="9"/>
            <rFont val="Segoe UI"/>
            <family val="2"/>
          </rPr>
          <t>Escolher qual base de dados será utilizada para retornar os valores desejados.</t>
        </r>
      </text>
    </comment>
    <comment ref="A234" authorId="0">
      <text>
        <r>
          <rPr>
            <b/>
            <sz val="9"/>
            <rFont val="Segoe UI"/>
            <family val="2"/>
          </rPr>
          <t xml:space="preserve">LISTA SUSPENSA
</t>
        </r>
        <r>
          <rPr>
            <sz val="9"/>
            <rFont val="Segoe UI"/>
            <family val="2"/>
          </rPr>
          <t>Escolher qual base de dados será utilizada para retornar os valores desejados.</t>
        </r>
      </text>
    </comment>
    <comment ref="A231" authorId="0">
      <text>
        <r>
          <rPr>
            <b/>
            <sz val="9"/>
            <rFont val="Segoe UI"/>
            <family val="2"/>
          </rPr>
          <t xml:space="preserve">LISTA SUSPENSA
</t>
        </r>
        <r>
          <rPr>
            <sz val="9"/>
            <rFont val="Segoe UI"/>
            <family val="2"/>
          </rPr>
          <t>Escolher qual base de dados será utilizada para retornar os valores desejados.</t>
        </r>
      </text>
    </comment>
    <comment ref="A232" authorId="0">
      <text>
        <r>
          <rPr>
            <b/>
            <sz val="9"/>
            <rFont val="Segoe UI"/>
            <family val="2"/>
          </rPr>
          <t xml:space="preserve">LISTA SUSPENSA
</t>
        </r>
        <r>
          <rPr>
            <sz val="9"/>
            <rFont val="Segoe UI"/>
            <family val="2"/>
          </rPr>
          <t>Escolher qual base de dados será utilizada para retornar os valores desejados.</t>
        </r>
      </text>
    </comment>
    <comment ref="A241" authorId="0">
      <text>
        <r>
          <rPr>
            <b/>
            <sz val="9"/>
            <rFont val="Segoe UI"/>
            <family val="2"/>
          </rPr>
          <t xml:space="preserve">LISTA SUSPENSA
</t>
        </r>
        <r>
          <rPr>
            <sz val="9"/>
            <rFont val="Segoe UI"/>
            <family val="2"/>
          </rPr>
          <t>Escolher qual base de dados será utilizada para retornar os valores desejados.</t>
        </r>
      </text>
    </comment>
    <comment ref="A242" authorId="0">
      <text>
        <r>
          <rPr>
            <b/>
            <sz val="9"/>
            <rFont val="Segoe UI"/>
            <family val="2"/>
          </rPr>
          <t xml:space="preserve">LISTA SUSPENSA
</t>
        </r>
        <r>
          <rPr>
            <sz val="9"/>
            <rFont val="Segoe UI"/>
            <family val="2"/>
          </rPr>
          <t>Escolher qual base de dados será utilizada para retornar os valores desejados.</t>
        </r>
      </text>
    </comment>
    <comment ref="A243" authorId="0">
      <text>
        <r>
          <rPr>
            <b/>
            <sz val="9"/>
            <rFont val="Segoe UI"/>
            <family val="2"/>
          </rPr>
          <t xml:space="preserve">LISTA SUSPENSA
</t>
        </r>
        <r>
          <rPr>
            <sz val="9"/>
            <rFont val="Segoe UI"/>
            <family val="2"/>
          </rPr>
          <t>Escolher qual base de dados será utilizada para retornar os valores desejados.</t>
        </r>
      </text>
    </comment>
    <comment ref="A244" authorId="0">
      <text>
        <r>
          <rPr>
            <b/>
            <sz val="9"/>
            <rFont val="Segoe UI"/>
            <family val="2"/>
          </rPr>
          <t xml:space="preserve">LISTA SUSPENSA
</t>
        </r>
        <r>
          <rPr>
            <sz val="9"/>
            <rFont val="Segoe UI"/>
            <family val="2"/>
          </rPr>
          <t>Escolher qual base de dados será utilizada para retornar os valores desejados.</t>
        </r>
      </text>
    </comment>
    <comment ref="A245" authorId="0">
      <text>
        <r>
          <rPr>
            <b/>
            <sz val="9"/>
            <rFont val="Segoe UI"/>
            <family val="2"/>
          </rPr>
          <t xml:space="preserve">LISTA SUSPENSA
</t>
        </r>
        <r>
          <rPr>
            <sz val="9"/>
            <rFont val="Segoe UI"/>
            <family val="2"/>
          </rPr>
          <t>Escolher qual base de dados será utilizada para retornar os valores desejados.</t>
        </r>
      </text>
    </comment>
    <comment ref="A246" authorId="0">
      <text>
        <r>
          <rPr>
            <b/>
            <sz val="9"/>
            <rFont val="Segoe UI"/>
            <family val="2"/>
          </rPr>
          <t xml:space="preserve">LISTA SUSPENSA
</t>
        </r>
        <r>
          <rPr>
            <sz val="9"/>
            <rFont val="Segoe UI"/>
            <family val="2"/>
          </rPr>
          <t>Escolher qual base de dados será utilizada para retornar os valores desejados.</t>
        </r>
      </text>
    </comment>
    <comment ref="A247" authorId="0">
      <text>
        <r>
          <rPr>
            <b/>
            <sz val="9"/>
            <rFont val="Segoe UI"/>
            <family val="2"/>
          </rPr>
          <t xml:space="preserve">LISTA SUSPENSA
</t>
        </r>
        <r>
          <rPr>
            <sz val="9"/>
            <rFont val="Segoe UI"/>
            <family val="2"/>
          </rPr>
          <t>Escolher qual base de dados será utilizada para retornar os valores desejados.</t>
        </r>
      </text>
    </comment>
    <comment ref="A210" authorId="0">
      <text>
        <r>
          <rPr>
            <b/>
            <sz val="9"/>
            <rFont val="Segoe UI"/>
            <family val="2"/>
          </rPr>
          <t xml:space="preserve">LISTA SUSPENSA
</t>
        </r>
        <r>
          <rPr>
            <sz val="9"/>
            <rFont val="Segoe UI"/>
            <family val="2"/>
          </rPr>
          <t>Escolher qual base de dados será utilizada para retornar os valores desejados.</t>
        </r>
      </text>
    </comment>
    <comment ref="A211" authorId="0">
      <text>
        <r>
          <rPr>
            <b/>
            <sz val="9"/>
            <rFont val="Segoe UI"/>
            <family val="2"/>
          </rPr>
          <t xml:space="preserve">LISTA SUSPENSA
</t>
        </r>
        <r>
          <rPr>
            <sz val="9"/>
            <rFont val="Segoe UI"/>
            <family val="2"/>
          </rPr>
          <t>Escolher qual base de dados será utilizada para retornar os valores desejados.</t>
        </r>
      </text>
    </comment>
    <comment ref="A212" authorId="0">
      <text>
        <r>
          <rPr>
            <b/>
            <sz val="9"/>
            <rFont val="Segoe UI"/>
            <family val="2"/>
          </rPr>
          <t xml:space="preserve">LISTA SUSPENSA
</t>
        </r>
        <r>
          <rPr>
            <sz val="9"/>
            <rFont val="Segoe UI"/>
            <family val="2"/>
          </rPr>
          <t>Escolher qual base de dados será utilizada para retornar os valores desejados.</t>
        </r>
      </text>
    </comment>
    <comment ref="A213" authorId="0">
      <text>
        <r>
          <rPr>
            <b/>
            <sz val="9"/>
            <rFont val="Segoe UI"/>
            <family val="2"/>
          </rPr>
          <t xml:space="preserve">LISTA SUSPENSA
</t>
        </r>
        <r>
          <rPr>
            <sz val="9"/>
            <rFont val="Segoe UI"/>
            <family val="2"/>
          </rPr>
          <t>Escolher qual base de dados será utilizada para retornar os valores desejados.</t>
        </r>
      </text>
    </comment>
    <comment ref="A214" authorId="0">
      <text>
        <r>
          <rPr>
            <b/>
            <sz val="9"/>
            <rFont val="Segoe UI"/>
            <family val="2"/>
          </rPr>
          <t xml:space="preserve">LISTA SUSPENSA
</t>
        </r>
        <r>
          <rPr>
            <sz val="9"/>
            <rFont val="Segoe UI"/>
            <family val="2"/>
          </rPr>
          <t>Escolher qual base de dados será utilizada para retornar os valores desejados.</t>
        </r>
      </text>
    </comment>
    <comment ref="A215" authorId="0">
      <text>
        <r>
          <rPr>
            <b/>
            <sz val="9"/>
            <rFont val="Segoe UI"/>
            <family val="2"/>
          </rPr>
          <t xml:space="preserve">LISTA SUSPENSA
</t>
        </r>
        <r>
          <rPr>
            <sz val="9"/>
            <rFont val="Segoe UI"/>
            <family val="2"/>
          </rPr>
          <t>Escolher qual base de dados será utilizada para retornar os valores desejados.</t>
        </r>
      </text>
    </comment>
    <comment ref="A220" authorId="0">
      <text>
        <r>
          <rPr>
            <b/>
            <sz val="9"/>
            <rFont val="Segoe UI"/>
            <family val="2"/>
          </rPr>
          <t xml:space="preserve">LISTA SUSPENSA
</t>
        </r>
        <r>
          <rPr>
            <sz val="9"/>
            <rFont val="Segoe UI"/>
            <family val="2"/>
          </rPr>
          <t>Escolher qual base de dados será utilizada para retornar os valores desejados.</t>
        </r>
      </text>
    </comment>
    <comment ref="A221" authorId="0">
      <text>
        <r>
          <rPr>
            <b/>
            <sz val="9"/>
            <rFont val="Segoe UI"/>
            <family val="2"/>
          </rPr>
          <t xml:space="preserve">LISTA SUSPENSA
</t>
        </r>
        <r>
          <rPr>
            <sz val="9"/>
            <rFont val="Segoe UI"/>
            <family val="2"/>
          </rPr>
          <t>Escolher qual base de dados será utilizada para retornar os valores desejados.</t>
        </r>
      </text>
    </comment>
    <comment ref="A222" authorId="0">
      <text>
        <r>
          <rPr>
            <b/>
            <sz val="9"/>
            <rFont val="Segoe UI"/>
            <family val="2"/>
          </rPr>
          <t xml:space="preserve">LISTA SUSPENSA
</t>
        </r>
        <r>
          <rPr>
            <sz val="9"/>
            <rFont val="Segoe UI"/>
            <family val="2"/>
          </rPr>
          <t>Escolher qual base de dados será utilizada para retornar os valores desejados.</t>
        </r>
      </text>
    </comment>
    <comment ref="A223" authorId="0">
      <text>
        <r>
          <rPr>
            <b/>
            <sz val="9"/>
            <rFont val="Segoe UI"/>
            <family val="2"/>
          </rPr>
          <t xml:space="preserve">LISTA SUSPENSA
</t>
        </r>
        <r>
          <rPr>
            <sz val="9"/>
            <rFont val="Segoe UI"/>
            <family val="2"/>
          </rPr>
          <t>Escolher qual base de dados será utilizada para retornar os valores desejados.</t>
        </r>
      </text>
    </comment>
    <comment ref="A224" authorId="0">
      <text>
        <r>
          <rPr>
            <b/>
            <sz val="9"/>
            <rFont val="Segoe UI"/>
            <family val="2"/>
          </rPr>
          <t xml:space="preserve">LISTA SUSPENSA
</t>
        </r>
        <r>
          <rPr>
            <sz val="9"/>
            <rFont val="Segoe UI"/>
            <family val="2"/>
          </rPr>
          <t>Escolher qual base de dados será utilizada para retornar os valores desejados.</t>
        </r>
      </text>
    </comment>
    <comment ref="A225" authorId="0">
      <text>
        <r>
          <rPr>
            <b/>
            <sz val="9"/>
            <rFont val="Segoe UI"/>
            <family val="2"/>
          </rPr>
          <t xml:space="preserve">LISTA SUSPENSA
</t>
        </r>
        <r>
          <rPr>
            <sz val="9"/>
            <rFont val="Segoe UI"/>
            <family val="2"/>
          </rPr>
          <t>Escolher qual base de dados será utilizada para retornar os valores desejados.</t>
        </r>
      </text>
    </comment>
    <comment ref="A38" authorId="0">
      <text>
        <r>
          <rPr>
            <b/>
            <sz val="9"/>
            <rFont val="Segoe UI"/>
            <family val="2"/>
          </rPr>
          <t xml:space="preserve">LISTA SUSPENSA
</t>
        </r>
        <r>
          <rPr>
            <sz val="9"/>
            <rFont val="Segoe UI"/>
            <family val="2"/>
          </rPr>
          <t>Escolher qual base de dados será utilizada para retornar os valores desejados.</t>
        </r>
      </text>
    </comment>
    <comment ref="A39" authorId="0">
      <text>
        <r>
          <rPr>
            <b/>
            <sz val="9"/>
            <rFont val="Segoe UI"/>
            <family val="2"/>
          </rPr>
          <t xml:space="preserve">LISTA SUSPENSA
</t>
        </r>
        <r>
          <rPr>
            <sz val="9"/>
            <rFont val="Segoe UI"/>
            <family val="2"/>
          </rPr>
          <t>Escolher qual base de dados será utilizada para retornar os valores desejados.</t>
        </r>
      </text>
    </comment>
    <comment ref="A40" authorId="0">
      <text>
        <r>
          <rPr>
            <b/>
            <sz val="9"/>
            <rFont val="Segoe UI"/>
            <family val="2"/>
          </rPr>
          <t xml:space="preserve">LISTA SUSPENSA
</t>
        </r>
        <r>
          <rPr>
            <sz val="9"/>
            <rFont val="Segoe UI"/>
            <family val="2"/>
          </rPr>
          <t>Escolher qual base de dados será utilizada para retornar os valores desejados.</t>
        </r>
      </text>
    </comment>
    <comment ref="A41" authorId="0">
      <text>
        <r>
          <rPr>
            <b/>
            <sz val="9"/>
            <rFont val="Segoe UI"/>
            <family val="2"/>
          </rPr>
          <t xml:space="preserve">LISTA SUSPENSA
</t>
        </r>
        <r>
          <rPr>
            <sz val="9"/>
            <rFont val="Segoe UI"/>
            <family val="2"/>
          </rPr>
          <t>Escolher qual base de dados será utilizada para retornar os valores desejados.</t>
        </r>
      </text>
    </comment>
    <comment ref="A42" authorId="0">
      <text>
        <r>
          <rPr>
            <b/>
            <sz val="9"/>
            <rFont val="Segoe UI"/>
            <family val="2"/>
          </rPr>
          <t xml:space="preserve">LISTA SUSPENSA
</t>
        </r>
        <r>
          <rPr>
            <sz val="9"/>
            <rFont val="Segoe UI"/>
            <family val="2"/>
          </rPr>
          <t>Escolher qual base de dados será utilizada para retornar os valores desejados.</t>
        </r>
      </text>
    </comment>
    <comment ref="A252" authorId="0">
      <text>
        <r>
          <rPr>
            <b/>
            <sz val="9"/>
            <rFont val="Segoe UI"/>
            <family val="2"/>
          </rPr>
          <t xml:space="preserve">LISTA SUSPENSA
</t>
        </r>
        <r>
          <rPr>
            <sz val="9"/>
            <rFont val="Segoe UI"/>
            <family val="2"/>
          </rPr>
          <t>Escolher qual base de dados será utilizada para retornar os valores desejados.</t>
        </r>
      </text>
    </comment>
    <comment ref="A253" authorId="0">
      <text>
        <r>
          <rPr>
            <b/>
            <sz val="9"/>
            <rFont val="Segoe UI"/>
            <family val="2"/>
          </rPr>
          <t xml:space="preserve">LISTA SUSPENSA
</t>
        </r>
        <r>
          <rPr>
            <sz val="9"/>
            <rFont val="Segoe UI"/>
            <family val="2"/>
          </rPr>
          <t>Escolher qual base de dados será utilizada para retornar os valores desejados.</t>
        </r>
      </text>
    </comment>
    <comment ref="A254" authorId="0">
      <text>
        <r>
          <rPr>
            <b/>
            <sz val="9"/>
            <rFont val="Segoe UI"/>
            <family val="2"/>
          </rPr>
          <t xml:space="preserve">LISTA SUSPENSA
</t>
        </r>
        <r>
          <rPr>
            <sz val="9"/>
            <rFont val="Segoe UI"/>
            <family val="2"/>
          </rPr>
          <t>Escolher qual base de dados será utilizada para retornar os valores desejados.</t>
        </r>
      </text>
    </comment>
    <comment ref="A255" authorId="0">
      <text>
        <r>
          <rPr>
            <b/>
            <sz val="9"/>
            <rFont val="Segoe UI"/>
            <family val="2"/>
          </rPr>
          <t xml:space="preserve">LISTA SUSPENSA
</t>
        </r>
        <r>
          <rPr>
            <sz val="9"/>
            <rFont val="Segoe UI"/>
            <family val="2"/>
          </rPr>
          <t>Escolher qual base de dados será utilizada para retornar os valores desejados.</t>
        </r>
      </text>
    </comment>
    <comment ref="A256" authorId="0">
      <text>
        <r>
          <rPr>
            <b/>
            <sz val="9"/>
            <rFont val="Segoe UI"/>
            <family val="2"/>
          </rPr>
          <t xml:space="preserve">LISTA SUSPENSA
</t>
        </r>
        <r>
          <rPr>
            <sz val="9"/>
            <rFont val="Segoe UI"/>
            <family val="2"/>
          </rPr>
          <t>Escolher qual base de dados será utilizada para retornar os valores desejados.</t>
        </r>
      </text>
    </comment>
    <comment ref="A261" authorId="0">
      <text>
        <r>
          <rPr>
            <b/>
            <sz val="9"/>
            <rFont val="Segoe UI"/>
            <family val="2"/>
          </rPr>
          <t xml:space="preserve">LISTA SUSPENSA
</t>
        </r>
        <r>
          <rPr>
            <sz val="9"/>
            <rFont val="Segoe UI"/>
            <family val="2"/>
          </rPr>
          <t>Escolher qual base de dados será utilizada para retornar os valores desejados.</t>
        </r>
      </text>
    </comment>
    <comment ref="A262" authorId="0">
      <text>
        <r>
          <rPr>
            <b/>
            <sz val="9"/>
            <rFont val="Segoe UI"/>
            <family val="2"/>
          </rPr>
          <t xml:space="preserve">LISTA SUSPENSA
</t>
        </r>
        <r>
          <rPr>
            <sz val="9"/>
            <rFont val="Segoe UI"/>
            <family val="2"/>
          </rPr>
          <t>Escolher qual base de dados será utilizada para retornar os valores desejados.</t>
        </r>
      </text>
    </comment>
    <comment ref="A263" authorId="0">
      <text>
        <r>
          <rPr>
            <b/>
            <sz val="9"/>
            <rFont val="Segoe UI"/>
            <family val="2"/>
          </rPr>
          <t xml:space="preserve">LISTA SUSPENSA
</t>
        </r>
        <r>
          <rPr>
            <sz val="9"/>
            <rFont val="Segoe UI"/>
            <family val="2"/>
          </rPr>
          <t>Escolher qual base de dados será utilizada para retornar os valores desejados.</t>
        </r>
      </text>
    </comment>
    <comment ref="A264" authorId="0">
      <text>
        <r>
          <rPr>
            <b/>
            <sz val="9"/>
            <rFont val="Segoe UI"/>
            <family val="2"/>
          </rPr>
          <t xml:space="preserve">LISTA SUSPENSA
</t>
        </r>
        <r>
          <rPr>
            <sz val="9"/>
            <rFont val="Segoe UI"/>
            <family val="2"/>
          </rPr>
          <t>Escolher qual base de dados será utilizada para retornar os valores desejados.</t>
        </r>
      </text>
    </comment>
    <comment ref="A269" authorId="0">
      <text>
        <r>
          <rPr>
            <b/>
            <sz val="9"/>
            <rFont val="Segoe UI"/>
            <family val="2"/>
          </rPr>
          <t xml:space="preserve">LISTA SUSPENSA
</t>
        </r>
        <r>
          <rPr>
            <sz val="9"/>
            <rFont val="Segoe UI"/>
            <family val="2"/>
          </rPr>
          <t>Escolher qual base de dados será utilizada para retornar os valores desejados.</t>
        </r>
      </text>
    </comment>
    <comment ref="A270" authorId="0">
      <text>
        <r>
          <rPr>
            <b/>
            <sz val="9"/>
            <rFont val="Segoe UI"/>
            <family val="2"/>
          </rPr>
          <t xml:space="preserve">LISTA SUSPENSA
</t>
        </r>
        <r>
          <rPr>
            <sz val="9"/>
            <rFont val="Segoe UI"/>
            <family val="2"/>
          </rPr>
          <t>Escolher qual base de dados será utilizada para retornar os valores desejados.</t>
        </r>
      </text>
    </comment>
    <comment ref="A271" authorId="0">
      <text>
        <r>
          <rPr>
            <b/>
            <sz val="9"/>
            <rFont val="Segoe UI"/>
            <family val="2"/>
          </rPr>
          <t xml:space="preserve">LISTA SUSPENSA
</t>
        </r>
        <r>
          <rPr>
            <sz val="9"/>
            <rFont val="Segoe UI"/>
            <family val="2"/>
          </rPr>
          <t>Escolher qual base de dados será utilizada para retornar os valores desejados.</t>
        </r>
      </text>
    </comment>
    <comment ref="A272" authorId="0">
      <text>
        <r>
          <rPr>
            <b/>
            <sz val="9"/>
            <rFont val="Segoe UI"/>
            <family val="2"/>
          </rPr>
          <t xml:space="preserve">LISTA SUSPENSA
</t>
        </r>
        <r>
          <rPr>
            <sz val="9"/>
            <rFont val="Segoe UI"/>
            <family val="2"/>
          </rPr>
          <t>Escolher qual base de dados será utilizada para retornar os valores desejados.</t>
        </r>
      </text>
    </comment>
    <comment ref="A277" authorId="0">
      <text>
        <r>
          <rPr>
            <b/>
            <sz val="9"/>
            <rFont val="Segoe UI"/>
            <family val="2"/>
          </rPr>
          <t xml:space="preserve">LISTA SUSPENSA
</t>
        </r>
        <r>
          <rPr>
            <sz val="9"/>
            <rFont val="Segoe UI"/>
            <family val="2"/>
          </rPr>
          <t>Escolher qual base de dados será utilizada para retornar os valores desejados.</t>
        </r>
      </text>
    </comment>
    <comment ref="A278" authorId="0">
      <text>
        <r>
          <rPr>
            <b/>
            <sz val="9"/>
            <rFont val="Segoe UI"/>
            <family val="2"/>
          </rPr>
          <t xml:space="preserve">LISTA SUSPENSA
</t>
        </r>
        <r>
          <rPr>
            <sz val="9"/>
            <rFont val="Segoe UI"/>
            <family val="2"/>
          </rPr>
          <t>Escolher qual base de dados será utilizada para retornar os valores desejados.</t>
        </r>
      </text>
    </comment>
    <comment ref="A279" authorId="0">
      <text>
        <r>
          <rPr>
            <b/>
            <sz val="9"/>
            <rFont val="Segoe UI"/>
            <family val="2"/>
          </rPr>
          <t xml:space="preserve">LISTA SUSPENSA
</t>
        </r>
        <r>
          <rPr>
            <sz val="9"/>
            <rFont val="Segoe UI"/>
            <family val="2"/>
          </rPr>
          <t>Escolher qual base de dados será utilizada para retornar os valores desejados.</t>
        </r>
      </text>
    </comment>
    <comment ref="A284" authorId="0">
      <text>
        <r>
          <rPr>
            <b/>
            <sz val="9"/>
            <rFont val="Segoe UI"/>
            <family val="2"/>
          </rPr>
          <t xml:space="preserve">LISTA SUSPENSA
</t>
        </r>
        <r>
          <rPr>
            <sz val="9"/>
            <rFont val="Segoe UI"/>
            <family val="2"/>
          </rPr>
          <t>Escolher qual base de dados será utilizada para retornar os valores desejados.</t>
        </r>
      </text>
    </comment>
    <comment ref="A285" authorId="0">
      <text>
        <r>
          <rPr>
            <b/>
            <sz val="9"/>
            <rFont val="Segoe UI"/>
            <family val="2"/>
          </rPr>
          <t xml:space="preserve">LISTA SUSPENSA
</t>
        </r>
        <r>
          <rPr>
            <sz val="9"/>
            <rFont val="Segoe UI"/>
            <family val="2"/>
          </rPr>
          <t>Escolher qual base de dados será utilizada para retornar os valores desejados.</t>
        </r>
      </text>
    </comment>
    <comment ref="A286" authorId="0">
      <text>
        <r>
          <rPr>
            <b/>
            <sz val="9"/>
            <rFont val="Segoe UI"/>
            <family val="2"/>
          </rPr>
          <t xml:space="preserve">LISTA SUSPENSA
</t>
        </r>
        <r>
          <rPr>
            <sz val="9"/>
            <rFont val="Segoe UI"/>
            <family val="2"/>
          </rPr>
          <t>Escolher qual base de dados será utilizada para retornar os valores desejados.</t>
        </r>
      </text>
    </comment>
    <comment ref="A291" authorId="0">
      <text>
        <r>
          <rPr>
            <b/>
            <sz val="9"/>
            <rFont val="Segoe UI"/>
            <family val="2"/>
          </rPr>
          <t xml:space="preserve">LISTA SUSPENSA
</t>
        </r>
        <r>
          <rPr>
            <sz val="9"/>
            <rFont val="Segoe UI"/>
            <family val="2"/>
          </rPr>
          <t>Escolher qual base de dados será utilizada para retornar os valores desejados.</t>
        </r>
      </text>
    </comment>
    <comment ref="A292" authorId="0">
      <text>
        <r>
          <rPr>
            <b/>
            <sz val="9"/>
            <rFont val="Segoe UI"/>
            <family val="2"/>
          </rPr>
          <t xml:space="preserve">LISTA SUSPENSA
</t>
        </r>
        <r>
          <rPr>
            <sz val="9"/>
            <rFont val="Segoe UI"/>
            <family val="2"/>
          </rPr>
          <t>Escolher qual base de dados será utilizada para retornar os valores desejados.</t>
        </r>
      </text>
    </comment>
    <comment ref="A293" authorId="0">
      <text>
        <r>
          <rPr>
            <b/>
            <sz val="9"/>
            <rFont val="Segoe UI"/>
            <family val="2"/>
          </rPr>
          <t xml:space="preserve">LISTA SUSPENSA
</t>
        </r>
        <r>
          <rPr>
            <sz val="9"/>
            <rFont val="Segoe UI"/>
            <family val="2"/>
          </rPr>
          <t>Escolher qual base de dados será utilizada para retornar os valores desejados.</t>
        </r>
      </text>
    </comment>
    <comment ref="A298" authorId="0">
      <text>
        <r>
          <rPr>
            <b/>
            <sz val="9"/>
            <rFont val="Segoe UI"/>
            <family val="2"/>
          </rPr>
          <t xml:space="preserve">LISTA SUSPENSA
</t>
        </r>
        <r>
          <rPr>
            <sz val="9"/>
            <rFont val="Segoe UI"/>
            <family val="2"/>
          </rPr>
          <t>Escolher qual base de dados será utilizada para retornar os valores desejados.</t>
        </r>
      </text>
    </comment>
    <comment ref="A302" authorId="0">
      <text>
        <r>
          <rPr>
            <b/>
            <sz val="9"/>
            <rFont val="Segoe UI"/>
            <family val="2"/>
          </rPr>
          <t xml:space="preserve">LISTA SUSPENSA
</t>
        </r>
        <r>
          <rPr>
            <sz val="9"/>
            <rFont val="Segoe UI"/>
            <family val="2"/>
          </rPr>
          <t>Escolher qual base de dados será utilizada para retornar os valores desejados.</t>
        </r>
      </text>
    </comment>
    <comment ref="A303" authorId="0">
      <text>
        <r>
          <rPr>
            <b/>
            <sz val="9"/>
            <rFont val="Segoe UI"/>
            <family val="2"/>
          </rPr>
          <t xml:space="preserve">LISTA SUSPENSA
</t>
        </r>
        <r>
          <rPr>
            <sz val="9"/>
            <rFont val="Segoe UI"/>
            <family val="2"/>
          </rPr>
          <t>Escolher qual base de dados será utilizada para retornar os valores desejados.</t>
        </r>
      </text>
    </comment>
    <comment ref="A301" authorId="0">
      <text>
        <r>
          <rPr>
            <b/>
            <sz val="9"/>
            <rFont val="Segoe UI"/>
            <family val="2"/>
          </rPr>
          <t xml:space="preserve">LISTA SUSPENSA
</t>
        </r>
        <r>
          <rPr>
            <sz val="9"/>
            <rFont val="Segoe UI"/>
            <family val="2"/>
          </rPr>
          <t>Escolher qual base de dados será utilizada para retornar os valores desejados.</t>
        </r>
      </text>
    </comment>
    <comment ref="A300" authorId="0">
      <text>
        <r>
          <rPr>
            <b/>
            <sz val="9"/>
            <rFont val="Segoe UI"/>
            <family val="2"/>
          </rPr>
          <t xml:space="preserve">LISTA SUSPENSA
</t>
        </r>
        <r>
          <rPr>
            <sz val="9"/>
            <rFont val="Segoe UI"/>
            <family val="2"/>
          </rPr>
          <t>Escolher qual base de dados será utilizada para retornar os valores desejados.</t>
        </r>
      </text>
    </comment>
    <comment ref="A299" authorId="0">
      <text>
        <r>
          <rPr>
            <b/>
            <sz val="9"/>
            <rFont val="Segoe UI"/>
            <family val="2"/>
          </rPr>
          <t xml:space="preserve">LISTA SUSPENSA
</t>
        </r>
        <r>
          <rPr>
            <sz val="9"/>
            <rFont val="Segoe UI"/>
            <family val="2"/>
          </rPr>
          <t>Escolher qual base de dados será utilizada para retornar os valores desejados.</t>
        </r>
      </text>
    </comment>
    <comment ref="A23" authorId="0">
      <text>
        <r>
          <rPr>
            <b/>
            <sz val="9"/>
            <rFont val="Segoe UI"/>
            <family val="2"/>
          </rPr>
          <t xml:space="preserve">LISTA SUSPENSA
</t>
        </r>
        <r>
          <rPr>
            <sz val="9"/>
            <rFont val="Segoe UI"/>
            <family val="2"/>
          </rPr>
          <t>Escolher qual base de dados será utilizada para retornar os valores desejados.</t>
        </r>
      </text>
    </comment>
    <comment ref="B23" authorId="0">
      <text>
        <r>
          <rPr>
            <b/>
            <sz val="9"/>
            <rFont val="Segoe UI"/>
            <family val="2"/>
          </rPr>
          <t>Inserir CÓDIGO conforme REFERÊNCIA escolhida</t>
        </r>
      </text>
    </comment>
    <comment ref="A22" authorId="0">
      <text>
        <r>
          <rPr>
            <b/>
            <sz val="9"/>
            <rFont val="Segoe UI"/>
            <family val="2"/>
          </rPr>
          <t xml:space="preserve">LISTA SUSPENSA
</t>
        </r>
        <r>
          <rPr>
            <sz val="9"/>
            <rFont val="Segoe UI"/>
            <family val="2"/>
          </rPr>
          <t>Escolher qual base de dados será utilizada para retornar os valores desejados.</t>
        </r>
      </text>
    </comment>
    <comment ref="B22" authorId="0">
      <text>
        <r>
          <rPr>
            <b/>
            <sz val="9"/>
            <rFont val="Segoe UI"/>
            <family val="2"/>
          </rPr>
          <t>Inserir CÓDIGO conforme REFERÊNCIA escolhida</t>
        </r>
      </text>
    </comment>
    <comment ref="A29" authorId="0">
      <text>
        <r>
          <rPr>
            <b/>
            <sz val="9"/>
            <rFont val="Segoe UI"/>
            <family val="2"/>
          </rPr>
          <t xml:space="preserve">LISTA SUSPENSA
</t>
        </r>
        <r>
          <rPr>
            <sz val="9"/>
            <rFont val="Segoe UI"/>
            <family val="2"/>
          </rPr>
          <t>Escolher qual base de dados será utilizada para retornar os valores desejados.</t>
        </r>
      </text>
    </comment>
    <comment ref="A30" authorId="0">
      <text>
        <r>
          <rPr>
            <b/>
            <sz val="9"/>
            <rFont val="Segoe UI"/>
            <family val="2"/>
          </rPr>
          <t xml:space="preserve">LISTA SUSPENSA
</t>
        </r>
        <r>
          <rPr>
            <sz val="9"/>
            <rFont val="Segoe UI"/>
            <family val="2"/>
          </rPr>
          <t>Escolher qual base de dados será utilizada para retornar os valores desejados.</t>
        </r>
      </text>
    </comment>
    <comment ref="B30" authorId="0">
      <text>
        <r>
          <rPr>
            <b/>
            <sz val="9"/>
            <rFont val="Segoe UI"/>
            <family val="2"/>
          </rPr>
          <t>Inserir CÓDIGO conforme REFERÊNCIA escolhida</t>
        </r>
      </text>
    </comment>
    <comment ref="A31" authorId="0">
      <text>
        <r>
          <rPr>
            <b/>
            <sz val="9"/>
            <rFont val="Segoe UI"/>
            <family val="2"/>
          </rPr>
          <t xml:space="preserve">LISTA SUSPENSA
</t>
        </r>
        <r>
          <rPr>
            <sz val="9"/>
            <rFont val="Segoe UI"/>
            <family val="2"/>
          </rPr>
          <t>Escolher qual base de dados será utilizada para retornar os valores desejados.</t>
        </r>
      </text>
    </comment>
    <comment ref="B31" authorId="0">
      <text>
        <r>
          <rPr>
            <b/>
            <sz val="9"/>
            <rFont val="Segoe UI"/>
            <family val="2"/>
          </rPr>
          <t>Inserir CÓDIGO conforme REFERÊNCIA escolhida</t>
        </r>
      </text>
    </comment>
    <comment ref="A32" authorId="0">
      <text>
        <r>
          <rPr>
            <b/>
            <sz val="9"/>
            <rFont val="Segoe UI"/>
            <family val="2"/>
          </rPr>
          <t xml:space="preserve">LISTA SUSPENSA
</t>
        </r>
        <r>
          <rPr>
            <sz val="9"/>
            <rFont val="Segoe UI"/>
            <family val="2"/>
          </rPr>
          <t>Escolher qual base de dados será utilizada para retornar os valores desejados.</t>
        </r>
      </text>
    </comment>
    <comment ref="B32" authorId="0">
      <text>
        <r>
          <rPr>
            <b/>
            <sz val="9"/>
            <rFont val="Segoe UI"/>
            <family val="2"/>
          </rPr>
          <t>Inserir CÓDIGO conforme REFERÊNCIA escolhida</t>
        </r>
      </text>
    </comment>
    <comment ref="A316" authorId="0">
      <text>
        <r>
          <rPr>
            <b/>
            <sz val="9"/>
            <rFont val="Segoe UI"/>
            <family val="2"/>
          </rPr>
          <t xml:space="preserve">LISTA SUSPENSA
</t>
        </r>
        <r>
          <rPr>
            <sz val="9"/>
            <rFont val="Segoe UI"/>
            <family val="2"/>
          </rPr>
          <t>Escolher qual base de dados será utilizada para retornar os valores desejados.</t>
        </r>
      </text>
    </comment>
    <comment ref="A317" authorId="0">
      <text>
        <r>
          <rPr>
            <b/>
            <sz val="9"/>
            <rFont val="Segoe UI"/>
            <family val="2"/>
          </rPr>
          <t xml:space="preserve">LISTA SUSPENSA
</t>
        </r>
        <r>
          <rPr>
            <sz val="9"/>
            <rFont val="Segoe UI"/>
            <family val="2"/>
          </rPr>
          <t>Escolher qual base de dados será utilizada para retornar os valores desejados.</t>
        </r>
      </text>
    </comment>
    <comment ref="A318" authorId="0">
      <text>
        <r>
          <rPr>
            <b/>
            <sz val="9"/>
            <rFont val="Segoe UI"/>
            <family val="2"/>
          </rPr>
          <t xml:space="preserve">LISTA SUSPENSA
</t>
        </r>
        <r>
          <rPr>
            <sz val="9"/>
            <rFont val="Segoe UI"/>
            <family val="2"/>
          </rPr>
          <t>Escolher qual base de dados será utilizada para retornar os valores desejados.</t>
        </r>
      </text>
    </comment>
    <comment ref="A319" authorId="0">
      <text>
        <r>
          <rPr>
            <b/>
            <sz val="9"/>
            <rFont val="Segoe UI"/>
            <family val="2"/>
          </rPr>
          <t xml:space="preserve">LISTA SUSPENSA
</t>
        </r>
        <r>
          <rPr>
            <sz val="9"/>
            <rFont val="Segoe UI"/>
            <family val="2"/>
          </rPr>
          <t>Escolher qual base de dados será utilizada para retornar os valores desejados.</t>
        </r>
      </text>
    </comment>
    <comment ref="A308" authorId="0">
      <text>
        <r>
          <rPr>
            <b/>
            <sz val="9"/>
            <rFont val="Segoe UI"/>
            <family val="2"/>
          </rPr>
          <t xml:space="preserve">LISTA SUSPENSA
</t>
        </r>
        <r>
          <rPr>
            <sz val="9"/>
            <rFont val="Segoe UI"/>
            <family val="2"/>
          </rPr>
          <t>Escolher qual base de dados será utilizada para retornar os valores desejados.</t>
        </r>
      </text>
    </comment>
    <comment ref="A309" authorId="0">
      <text>
        <r>
          <rPr>
            <b/>
            <sz val="9"/>
            <rFont val="Segoe UI"/>
            <family val="2"/>
          </rPr>
          <t xml:space="preserve">LISTA SUSPENSA
</t>
        </r>
        <r>
          <rPr>
            <sz val="9"/>
            <rFont val="Segoe UI"/>
            <family val="2"/>
          </rPr>
          <t>Escolher qual base de dados será utilizada para retornar os valores desejados.</t>
        </r>
      </text>
    </comment>
    <comment ref="A310" authorId="0">
      <text>
        <r>
          <rPr>
            <b/>
            <sz val="9"/>
            <rFont val="Segoe UI"/>
            <family val="2"/>
          </rPr>
          <t xml:space="preserve">LISTA SUSPENSA
</t>
        </r>
        <r>
          <rPr>
            <sz val="9"/>
            <rFont val="Segoe UI"/>
            <family val="2"/>
          </rPr>
          <t>Escolher qual base de dados será utilizada para retornar os valores desejados.</t>
        </r>
      </text>
    </comment>
    <comment ref="A311" authorId="0">
      <text>
        <r>
          <rPr>
            <b/>
            <sz val="9"/>
            <rFont val="Segoe UI"/>
            <family val="2"/>
          </rPr>
          <t xml:space="preserve">LISTA SUSPENSA
</t>
        </r>
        <r>
          <rPr>
            <sz val="9"/>
            <rFont val="Segoe UI"/>
            <family val="2"/>
          </rPr>
          <t>Escolher qual base de dados será utilizada para retornar os valores desejados.</t>
        </r>
      </text>
    </comment>
  </commentList>
</comments>
</file>

<file path=xl/comments4.xml><?xml version="1.0" encoding="utf-8"?>
<comments xmlns="http://schemas.openxmlformats.org/spreadsheetml/2006/main">
  <authors>
    <author>Usuario</author>
  </authors>
  <commentList>
    <comment ref="A9" authorId="0">
      <text>
        <r>
          <rPr>
            <b/>
            <sz val="9"/>
            <rFont val="Segoe UI"/>
            <family val="2"/>
          </rPr>
          <t>Inserir o número do Item desejado da Aba QUANTITATIVO</t>
        </r>
        <r>
          <rPr>
            <sz val="9"/>
            <rFont val="Segoe UI"/>
            <family val="2"/>
          </rPr>
          <t xml:space="preserve">
</t>
        </r>
      </text>
    </comment>
    <comment ref="A14" authorId="0">
      <text>
        <r>
          <rPr>
            <b/>
            <sz val="9"/>
            <rFont val="Segoe UI"/>
            <family val="2"/>
          </rPr>
          <t>Inserir o número do Item desejado da Aba QUANTITATIVO</t>
        </r>
        <r>
          <rPr>
            <sz val="9"/>
            <rFont val="Segoe UI"/>
            <family val="2"/>
          </rPr>
          <t xml:space="preserve">
</t>
        </r>
      </text>
    </comment>
    <comment ref="A23" authorId="0">
      <text>
        <r>
          <rPr>
            <b/>
            <sz val="9"/>
            <rFont val="Segoe UI"/>
            <family val="2"/>
          </rPr>
          <t>Inserir o número do Item desejado da Aba QUANTITATIVO</t>
        </r>
        <r>
          <rPr>
            <sz val="9"/>
            <rFont val="Segoe UI"/>
            <family val="2"/>
          </rPr>
          <t xml:space="preserve">
</t>
        </r>
      </text>
    </comment>
    <comment ref="A32" authorId="0">
      <text>
        <r>
          <rPr>
            <b/>
            <sz val="9"/>
            <rFont val="Segoe UI"/>
            <family val="2"/>
          </rPr>
          <t>Inserir o número do Item desejado da Aba QUANTITATIVO</t>
        </r>
        <r>
          <rPr>
            <sz val="9"/>
            <rFont val="Segoe UI"/>
            <family val="2"/>
          </rPr>
          <t xml:space="preserve">
</t>
        </r>
      </text>
    </comment>
    <comment ref="A39" authorId="0">
      <text>
        <r>
          <rPr>
            <b/>
            <sz val="9"/>
            <rFont val="Segoe UI"/>
            <family val="2"/>
          </rPr>
          <t>Inserir o número do Item desejado da Aba QUANTITATIVO</t>
        </r>
        <r>
          <rPr>
            <sz val="9"/>
            <rFont val="Segoe UI"/>
            <family val="2"/>
          </rPr>
          <t xml:space="preserve">
</t>
        </r>
      </text>
    </comment>
    <comment ref="A42" authorId="0">
      <text>
        <r>
          <rPr>
            <b/>
            <sz val="9"/>
            <rFont val="Segoe UI"/>
            <family val="2"/>
          </rPr>
          <t>Inserir o número do Item desejado da Aba QUANTITATIVO</t>
        </r>
        <r>
          <rPr>
            <sz val="9"/>
            <rFont val="Segoe UI"/>
            <family val="2"/>
          </rPr>
          <t xml:space="preserve">
</t>
        </r>
      </text>
    </comment>
    <comment ref="A45" authorId="0">
      <text>
        <r>
          <rPr>
            <b/>
            <sz val="9"/>
            <rFont val="Segoe UI"/>
            <family val="2"/>
          </rPr>
          <t>Inserir o número do Item desejado da Aba QUANTITATIVO</t>
        </r>
        <r>
          <rPr>
            <sz val="9"/>
            <rFont val="Segoe UI"/>
            <family val="2"/>
          </rPr>
          <t xml:space="preserve">
</t>
        </r>
      </text>
    </comment>
    <comment ref="A48" authorId="0">
      <text>
        <r>
          <rPr>
            <b/>
            <sz val="9"/>
            <rFont val="Segoe UI"/>
            <family val="2"/>
          </rPr>
          <t>Inserir o número do Item desejado da Aba QUANTITATIVO</t>
        </r>
        <r>
          <rPr>
            <sz val="9"/>
            <rFont val="Segoe UI"/>
            <family val="2"/>
          </rPr>
          <t xml:space="preserve">
</t>
        </r>
      </text>
    </comment>
    <comment ref="A53" authorId="0">
      <text>
        <r>
          <rPr>
            <b/>
            <sz val="9"/>
            <rFont val="Segoe UI"/>
            <family val="2"/>
          </rPr>
          <t>Inserir o número do Item desejado da Aba QUANTITATIVO</t>
        </r>
        <r>
          <rPr>
            <sz val="9"/>
            <rFont val="Segoe UI"/>
            <family val="2"/>
          </rPr>
          <t xml:space="preserve">
</t>
        </r>
      </text>
    </comment>
    <comment ref="A56" authorId="0">
      <text>
        <r>
          <rPr>
            <b/>
            <sz val="9"/>
            <rFont val="Segoe UI"/>
            <family val="2"/>
          </rPr>
          <t>Inserir o número do Item desejado da Aba QUANTITATIVO</t>
        </r>
        <r>
          <rPr>
            <sz val="9"/>
            <rFont val="Segoe UI"/>
            <family val="2"/>
          </rPr>
          <t xml:space="preserve">
</t>
        </r>
      </text>
    </comment>
    <comment ref="A59" authorId="0">
      <text>
        <r>
          <rPr>
            <b/>
            <sz val="9"/>
            <rFont val="Segoe UI"/>
            <family val="2"/>
          </rPr>
          <t>Inserir o número do Item desejado da Aba QUANTITATIVO</t>
        </r>
        <r>
          <rPr>
            <sz val="9"/>
            <rFont val="Segoe UI"/>
            <family val="2"/>
          </rPr>
          <t xml:space="preserve">
</t>
        </r>
      </text>
    </comment>
    <comment ref="A64" authorId="0">
      <text>
        <r>
          <rPr>
            <b/>
            <sz val="9"/>
            <rFont val="Segoe UI"/>
            <family val="2"/>
          </rPr>
          <t>Inserir o número do Item desejado da Aba QUANTITATIVO</t>
        </r>
        <r>
          <rPr>
            <sz val="9"/>
            <rFont val="Segoe UI"/>
            <family val="2"/>
          </rPr>
          <t xml:space="preserve">
</t>
        </r>
      </text>
    </comment>
    <comment ref="A69" authorId="0">
      <text>
        <r>
          <rPr>
            <b/>
            <sz val="9"/>
            <rFont val="Segoe UI"/>
            <family val="2"/>
          </rPr>
          <t>Inserir o número do Item desejado da Aba QUANTITATIVO</t>
        </r>
        <r>
          <rPr>
            <sz val="9"/>
            <rFont val="Segoe UI"/>
            <family val="2"/>
          </rPr>
          <t xml:space="preserve">
</t>
        </r>
      </text>
    </comment>
    <comment ref="A72" authorId="0">
      <text>
        <r>
          <rPr>
            <b/>
            <sz val="9"/>
            <rFont val="Segoe UI"/>
            <family val="2"/>
          </rPr>
          <t>Inserir o número do Item desejado da Aba QUANTITATIVO</t>
        </r>
        <r>
          <rPr>
            <sz val="9"/>
            <rFont val="Segoe UI"/>
            <family val="2"/>
          </rPr>
          <t xml:space="preserve">
</t>
        </r>
      </text>
    </comment>
    <comment ref="A75" authorId="0">
      <text>
        <r>
          <rPr>
            <b/>
            <sz val="9"/>
            <rFont val="Segoe UI"/>
            <family val="2"/>
          </rPr>
          <t>Inserir o número do Item desejado da Aba QUANTITATIVO</t>
        </r>
        <r>
          <rPr>
            <sz val="9"/>
            <rFont val="Segoe UI"/>
            <family val="2"/>
          </rPr>
          <t xml:space="preserve">
</t>
        </r>
      </text>
    </comment>
    <comment ref="A78" authorId="0">
      <text>
        <r>
          <rPr>
            <b/>
            <sz val="9"/>
            <rFont val="Segoe UI"/>
            <family val="2"/>
          </rPr>
          <t>Inserir o número do Item desejado da Aba QUANTITATIVO</t>
        </r>
        <r>
          <rPr>
            <sz val="9"/>
            <rFont val="Segoe UI"/>
            <family val="2"/>
          </rPr>
          <t xml:space="preserve">
</t>
        </r>
      </text>
    </comment>
    <comment ref="A81" authorId="0">
      <text>
        <r>
          <rPr>
            <b/>
            <sz val="9"/>
            <rFont val="Segoe UI"/>
            <family val="2"/>
          </rPr>
          <t>Inserir o número do Item desejado da Aba QUANTITATIVO</t>
        </r>
        <r>
          <rPr>
            <sz val="9"/>
            <rFont val="Segoe UI"/>
            <family val="2"/>
          </rPr>
          <t xml:space="preserve">
</t>
        </r>
      </text>
    </comment>
    <comment ref="A86" authorId="0">
      <text>
        <r>
          <rPr>
            <b/>
            <sz val="9"/>
            <rFont val="Segoe UI"/>
            <family val="2"/>
          </rPr>
          <t>Inserir o número do Item desejado da Aba QUANTITATIVO</t>
        </r>
        <r>
          <rPr>
            <sz val="9"/>
            <rFont val="Segoe UI"/>
            <family val="2"/>
          </rPr>
          <t xml:space="preserve">
</t>
        </r>
      </text>
    </comment>
    <comment ref="A93" authorId="0">
      <text>
        <r>
          <rPr>
            <b/>
            <sz val="9"/>
            <rFont val="Segoe UI"/>
            <family val="2"/>
          </rPr>
          <t>Inserir o número do Item desejado da Aba QUANTITATIVO</t>
        </r>
        <r>
          <rPr>
            <sz val="9"/>
            <rFont val="Segoe UI"/>
            <family val="2"/>
          </rPr>
          <t xml:space="preserve">
</t>
        </r>
      </text>
    </comment>
    <comment ref="A98" authorId="0">
      <text>
        <r>
          <rPr>
            <b/>
            <sz val="9"/>
            <rFont val="Segoe UI"/>
            <family val="2"/>
          </rPr>
          <t>Inserir o número do Item desejado da Aba QUANTITATIVO</t>
        </r>
        <r>
          <rPr>
            <sz val="9"/>
            <rFont val="Segoe UI"/>
            <family val="2"/>
          </rPr>
          <t xml:space="preserve">
</t>
        </r>
      </text>
    </comment>
  </commentList>
</comments>
</file>

<file path=xl/sharedStrings.xml><?xml version="1.0" encoding="utf-8"?>
<sst xmlns="http://schemas.openxmlformats.org/spreadsheetml/2006/main" count="4528" uniqueCount="1358">
  <si>
    <t>ITEM</t>
  </si>
  <si>
    <t>REFERÊNCIA</t>
  </si>
  <si>
    <t>CÓDIGO</t>
  </si>
  <si>
    <t>DESCRIÇÃO</t>
  </si>
  <si>
    <t>UND</t>
  </si>
  <si>
    <t>CUSTO UNITÁRIO</t>
  </si>
  <si>
    <t>PREÇO UNITÁRIO</t>
  </si>
  <si>
    <t>PREÇO TOTAL</t>
  </si>
  <si>
    <t>1.1</t>
  </si>
  <si>
    <t>ADMINISTRAÇÃO LOCAL</t>
  </si>
  <si>
    <t>1.2</t>
  </si>
  <si>
    <t>OBRA:</t>
  </si>
  <si>
    <t>CLIENTE:</t>
  </si>
  <si>
    <t>LOCALIZAÇÃO:</t>
  </si>
  <si>
    <t>DATA BASE:</t>
  </si>
  <si>
    <t>BDI:</t>
  </si>
  <si>
    <t>CÁLCULO BENEFÍCIOS E DESEPESAS INDIRETAS (BDI)</t>
  </si>
  <si>
    <t>1 QUARTIL</t>
  </si>
  <si>
    <t>MÉDIO</t>
  </si>
  <si>
    <t>3 QUARTIL</t>
  </si>
  <si>
    <t>VALOR ADOTADO</t>
  </si>
  <si>
    <t>Taxa de Administração Central (AC)</t>
  </si>
  <si>
    <t>Taxa de Seguro e Garantia (S + G)</t>
  </si>
  <si>
    <t>Taxa de Risco (R)</t>
  </si>
  <si>
    <t>Taxa de Despesas Financeiras (DF)</t>
  </si>
  <si>
    <t>Taxa de Lucro/Remuneração (L)</t>
  </si>
  <si>
    <t>Taxa de Tributos (I)</t>
  </si>
  <si>
    <t>6.1</t>
  </si>
  <si>
    <t>PIS</t>
  </si>
  <si>
    <t>6.2</t>
  </si>
  <si>
    <t>COFINS</t>
  </si>
  <si>
    <t>6.3</t>
  </si>
  <si>
    <t>ISS</t>
  </si>
  <si>
    <t>6.4</t>
  </si>
  <si>
    <t>CPRB</t>
  </si>
  <si>
    <t>BDI ADOTADO</t>
  </si>
  <si>
    <t>REFERÊNCIAS</t>
  </si>
  <si>
    <t>MEMORIAL QUANTITATIVO</t>
  </si>
  <si>
    <t>QUANT</t>
  </si>
  <si>
    <t>ÁREA</t>
  </si>
  <si>
    <t>TOTAL</t>
  </si>
  <si>
    <t>1.1.1</t>
  </si>
  <si>
    <t>CPF/CNPJ:</t>
  </si>
  <si>
    <t>CUSTO TOTAL</t>
  </si>
  <si>
    <t>COMPOSIÇÃO DE PREÇO UNITÁRIA</t>
  </si>
  <si>
    <t>COMP01</t>
  </si>
  <si>
    <t>EQUIPE DE CONDUÇÃO DE OBRAS</t>
  </si>
  <si>
    <t>DIAM</t>
  </si>
  <si>
    <t>COMP</t>
  </si>
  <si>
    <t>LARG</t>
  </si>
  <si>
    <t>ALT</t>
  </si>
  <si>
    <t>H</t>
  </si>
  <si>
    <t>ENGENHEIRO CIVIL DE OBRA JUNIOR COM ENCARGOS COMPLEMENTARES</t>
  </si>
  <si>
    <t>ENCARREGADO GERAL COM ENCARGOS COMPLEMENTARES</t>
  </si>
  <si>
    <t>M</t>
  </si>
  <si>
    <t>M3</t>
  </si>
  <si>
    <t>SINAPI COMPOSIÇÕES</t>
  </si>
  <si>
    <t>MEDIANAS DE MERCADO</t>
  </si>
  <si>
    <t>EMPRESA</t>
  </si>
  <si>
    <t>R$/UND</t>
  </si>
  <si>
    <t>MEDIANA DE MERCADO</t>
  </si>
  <si>
    <t>PREÇO DE MERCADO 01</t>
  </si>
  <si>
    <t>PREÇO DE MERCADO 02</t>
  </si>
  <si>
    <t>MED01</t>
  </si>
  <si>
    <t>MED02</t>
  </si>
  <si>
    <t>Empresa:</t>
  </si>
  <si>
    <t>Endereço:</t>
  </si>
  <si>
    <t>Telefone:</t>
  </si>
  <si>
    <t>Contato:</t>
  </si>
  <si>
    <t>Data:</t>
  </si>
  <si>
    <t>MÊS</t>
  </si>
  <si>
    <t>1.2.1</t>
  </si>
  <si>
    <t>TOTAL DO ITEM</t>
  </si>
  <si>
    <t>TOTAL GERAL</t>
  </si>
  <si>
    <t>CNPJ:</t>
  </si>
  <si>
    <t>E-mail:</t>
  </si>
  <si>
    <t xml:space="preserve"> </t>
  </si>
  <si>
    <t>PLANILHA ORÇAMENTÁRIA ESTIMATIVA</t>
  </si>
  <si>
    <t>ORDEM</t>
  </si>
  <si>
    <t>CRONOGRAMA FÍSICO-FINANCEIRO</t>
  </si>
  <si>
    <t>TOTAL DO SUBITEM</t>
  </si>
  <si>
    <t>MÊS 01</t>
  </si>
  <si>
    <t>VALOR</t>
  </si>
  <si>
    <t>MÊS 02</t>
  </si>
  <si>
    <t>MÊS 03</t>
  </si>
  <si>
    <t>TOTAL PARCIAL</t>
  </si>
  <si>
    <t>TOTAL ACUMULADO</t>
  </si>
  <si>
    <t>DMT</t>
  </si>
  <si>
    <t>PREÇO DE MERCADO 03</t>
  </si>
  <si>
    <t>UN</t>
  </si>
  <si>
    <t>M2</t>
  </si>
  <si>
    <t>EXECUÇÃO DE REFEITÓRIO EM CANTEIRO DE OBRA EM CHAPA DE MADEIRA COMPENSADA, NÃO INCLUSO MOBILIÁRIO E EQUIPAMENTOS. AF_02/2016</t>
  </si>
  <si>
    <t>CHP</t>
  </si>
  <si>
    <t>RETROESCAVADEIRA SOBRE RODAS COM CARREGADEIRA, TRAÇÃO 4X4, POTÊNCIA LÍQ. 88 HP, CAÇAMBA CARREG. CAP. MÍN. 1 M3, CAÇAMBA RETRO CAP. 0,26 M3, PESO OPERACIONAL MÍN. 6.674 KG, PROFUNDIDADE ESCAVAÇÃO MÁX. 4,37 M - CHP DIURNO. AF_06/2014</t>
  </si>
  <si>
    <t>VIBRADOR DE IMERSÃO, DIÂMETRO DE PONTEIRA 45MM, MOTOR ELÉTRICO TRIFÁSICO POTÊNCIA DE 2 CV - CHP DIURNO. AF_06/2015</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</si>
  <si>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</si>
  <si>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</si>
  <si>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</si>
  <si>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TRATOR DE ESTEIRAS, POTÊNCIA 170 HP, PESO OPERACIONAL 19 T, CAÇAMBA 5,2 M3 - CHI DIURNO. AF_06/2014</t>
  </si>
  <si>
    <t>CAMINHÃO BASCULANTE 6 M3, PESO BRUTO TOTAL 16.000 KG, CARGA ÚTIL MÁXIMA 13.071 KG, DISTÂNCIA ENTRE EIXOS 4,80 M, POTÊNCIA 230 CV INCLUSIVE CAÇAMBA METÁLICA - CHI DIURNO. AF_06/2014</t>
  </si>
  <si>
    <t>VIBRADOR DE IMERSÃO, DIÂMETRO DE PONTEIRA 45MM, MOTOR ELÉTRICO TRIFÁSICO POTÊNCIA DE 2 CV - CHI DIURNO. AF_06/2015</t>
  </si>
  <si>
    <t>KG</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</si>
  <si>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</si>
  <si>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</si>
  <si>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</si>
  <si>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JANELA DE AÇO TIPO BASCULANTE PARA VIDROS, COM BATENTE, FERRAGENS E PINTURA ANTICORROSIVA. EXCLUSIVE VIDROS, ACABAMENTO, ALIZAR E CONTRAMARCO. FORNECIMENTO E INSTALAÇÃO. AF_12/2019</t>
  </si>
  <si>
    <t>PORTA DE CORRER DE ALUMÍNIO, COM DUAS FOLHAS PARA VIDRO, INCLUSO VIDRO LISO INCOLOR, FECHADURA E PUXADOR, SEM ALIZAR. AF_12/2019</t>
  </si>
  <si>
    <t>JANELA DE ALUMÍNIO DE CORRER COM 2 FOLHAS PARA VIDROS, COM VIDROS, BATENTE, ACABAMENTO COM ACETATO OU BRILHANTE E FERRAGENS. EXCLUSIVE ALIZAR E CONTRAMARCO. FORNECIMENTO E INSTALAÇÃO. AF_12/2019</t>
  </si>
  <si>
    <t>JANELA DE ALUMÍNIO DE CORRER COM 4 FOLHAS PARA VIDROS,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</si>
  <si>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</si>
  <si>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ARRASAMENTO MECANICO DE ESTACA DE CONCRETO ARMADO, DIAMETROS DE ATÉ 40 CM. AF_05/2021</t>
  </si>
  <si>
    <t>LASTRO DE CONCRETO MAGRO, APLICADO EM BLOCOS DE COROAMENTO OU SAPATAS, ESPESSURA DE 3 CM. AF_08/2017</t>
  </si>
  <si>
    <t>LASTRO COM MATERIAL GRANULAR, APLICADO EM PISOS OU LAJES SOBRE SOLO, ESPESSURA DE *5 CM*. AF_08/2017</t>
  </si>
  <si>
    <t>FABRICAÇÃO DE ESCORAS DO TIPO PONTALETE, EM MADEIRA, PARA PÉ-DIREITO SIMPLES. AF_09/2020</t>
  </si>
  <si>
    <t>MONTAGEM E DESMONTAGEM DE FÔRMA DE PILARES RETANGULARES E ESTRUTURAS SIMILARES, PÉ-DIREITO SIMPLES, EM CHAPA DE MADEIRA COMPENSADA RESINADA, 2 UTILIZAÇÕES. AF_09/2020</t>
  </si>
  <si>
    <t>MONTAGEM E DESMONTAGEM DE FÔRMA DE VIGA, ESCORAMENTO COM PONTALETE DE MADEIRA, PÉ-DIREITO SIMPLES, EM MADEIRA SERRADA, 2 UTILIZAÇÕES. AF_09/2020</t>
  </si>
  <si>
    <t>FABRICAÇÃO, MONTAGEM E DESMONTAGEM DE FÔRMA PARA SAPATA, EM MADEIRA SERRADA, E=25 MM, 2 UTILIZAÇÕES. AF_06/2017</t>
  </si>
  <si>
    <t>FABRICAÇÃO, MONTAGEM E DESMONTAGEM DE FÔRMA PARA VIGA BALDRAME, EM CHAPA DE MADEIRA COMPENSADA RESINADA, E=17 MM, 2 UTILIZAÇÕES. AF_06/2017</t>
  </si>
  <si>
    <t>ARMAÇÃO DE BLOCO, VIGA BALDRAME E SAPATA UTILIZANDO AÇO CA-60 DE 5 MM - MONTAGEM. AF_06/2017</t>
  </si>
  <si>
    <t>FABRICAÇÃO DE FÔRMA PARA ESCADAS, COM 1 LANCE E LAJE CASCATA, EM CHAPA DE MADEIRA COMPENSADA PLASTIFICADA, E=18 MM. AF_11/2020</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</si>
  <si>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</si>
  <si>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</si>
  <si>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</si>
  <si>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CONCRETO FCK = 20MPA, TRAÇO 1:2,7:3 (EM MASSA SECA DE CIMENTO/ AREIA MÉDIA/ BRITA 1) - PREPARO MECÂNICO COM BETONEIRA 600 L. AF_05/2021</t>
  </si>
  <si>
    <t>CONCRETAGEM DE BLOCOS DE COROAMENTO E VIGAS BALDRAMES, FCK 30 MPA, COM USO DE BOMBA  LANÇAMENTO, ADENSAMENTO E ACABAMENTO. AF_06/2017</t>
  </si>
  <si>
    <t>VERGA MOLDADA IN LOCO EM CONCRETO PARA JANELAS COM ATÉ 1,5 M DE VÃO. AF_03/2016</t>
  </si>
  <si>
    <t>VERGA MOLDADA IN LOCO EM CONCRETO PARA JANELAS COM MAIS DE 1,5 M DE VÃO. AF_03/2016</t>
  </si>
  <si>
    <t>VERGA MOLDADA IN LOCO EM CONCRETO PARA PORTAS COM ATÉ 1,5 M DE VÃO. AF_03/2016</t>
  </si>
  <si>
    <t>CONTRAVERGA MOLDADA IN LOCO EM CONCRETO PARA VÃOS DE ATÉ 1,5 M DE COMPRIMENTO. AF_03/2016</t>
  </si>
  <si>
    <t>CONTRAVERGA MOLDADA IN LOCO EM CONCRETO PARA VÃOS DE MAIS DE 1,5 M DE COMPRIMENTO. AF_03/2016</t>
  </si>
  <si>
    <t>FIXAÇÃO (ENCUNHAMENTO) DE ALVENARIA DE VEDAÇÃO COM ARGAMASSA APLICADA COM COLHER. AF_03/2016</t>
  </si>
  <si>
    <t>PEÇA RETANGULAR PRÉ-MOLDADA, VOLUME DE CONCRETO DE 30 A 100 LITROS, TAXA DE AÇO APROXIMADA DE 30KG/M³. AF_01/2018</t>
  </si>
  <si>
    <t>IMPERMEABILIZAÇÃO DE SUPERFÍCIE COM EMULSÃO ASFÁLTICA, 2 DEMÃOS AF_06/2018</t>
  </si>
  <si>
    <t>DISJUNTOR MONOPOLAR TIPO DIN, CORRENTE NOMINAL DE 10A - FORNECIMENTO E INSTALAÇÃO. AF_10/2020</t>
  </si>
  <si>
    <t>DISJUNTOR MONOPOLAR TIPO DIN, CORRENTE NOMINAL DE 20A - FORNECIMENTO E INSTALAÇÃO. AF_10/2020</t>
  </si>
  <si>
    <t>DISJUNTOR MONOPOLAR TIPO DIN, CORRENTE NOMINAL DE 40A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</si>
  <si>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</si>
  <si>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</si>
  <si>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LUMINÁRIA DE EMERGÊNCIA, COM 30 LÂMPADAS LED DE 2 W, SEM REATOR - FORNECIMENTO E INSTALAÇÃO. AF_02/2020</t>
  </si>
  <si>
    <t>CAIXA DE GORDURA SIMPLES, CIRCULAR, EM CONCRETO PRÉ-MOLDADO, DIÂMETRO INTERNO = 0,4 M, ALTURA INTERNA = 0,4 M. AF_12/2020</t>
  </si>
  <si>
    <t>TANQUE DE LOUÇA BRANCA COM COLUNA, 30L OU EQUIVALENTE - FORNECIMENTO E INSTALAÇÃO. AF_01/2020</t>
  </si>
  <si>
    <t>VÁLVULA EM PLÁSTICO 1 PARA PIA, TANQUE OU LAVATÓRIO, COM OU SEM LADRÃO - FORNECIMENTO E INSTALAÇÃO. AF_01/2020</t>
  </si>
  <si>
    <t>SIFÃO DO TIPO GARRAFA/COPO EM PVC 1.1/4  X 1.1/2 - FORNECIMENTO E INSTALAÇÃO. AF_01/2020</t>
  </si>
  <si>
    <t>ENGATE FLEXÍVEL EM PLÁSTICO BRANCO, 1/2 X 30CM - FORNECIMENTO E INSTALAÇÃO. AF_01/2020</t>
  </si>
  <si>
    <t>VASO SANITÁRIO SIFONADO COM CAIXA ACOPLADA LOUÇA BRANCA - FORNECIMENTO E INSTALAÇÃO. AF_01/2020</t>
  </si>
  <si>
    <t>BANCADA DE GRANITO CINZA POLIDO, DE 1,50 X 0,60 M, PARA PIA DE COZINHA - FORNECIMENTO E INSTALAÇÃO. AF_01/2020</t>
  </si>
  <si>
    <t>LAVATÓRIO LOUÇA BRANCA COM COLUNA, *44 X 35,5* CM, PADRÃO POPULAR - FORNECIMENTO E INSTALAÇÃO. AF_01/2020</t>
  </si>
  <si>
    <t>TORNEIRA CROMADA 1/2 OU 3/4 PARA TANQUE, PADRÃO MÉDIO - FORNECIMENTO E INSTALAÇÃO. AF_01/2020</t>
  </si>
  <si>
    <t>TORNEIRA CROMADA DE MESA, 1/2 OU 3/4, PARA LAVATÓRIO,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</si>
  <si>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</si>
  <si>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</si>
  <si>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INCLUSO CONJUNTO DE LIGAÇÃO PARA BACIA SANITÁRIA AJUSTÁVEL - FORNECIMENTO E INSTALAÇÃO. AF_01/2020</t>
  </si>
  <si>
    <t>SABONETEIRA PLASTICA TIPO DISPENSER PARA SABONETE LIQUIDO COM RESERVATORIO 800 A 1500 ML, INCLUSO FIXAÇÃO. AF_01/2020</t>
  </si>
  <si>
    <t>ASSENTO SANITÁRIO CONVENCIONAL - FORNECIMENTO E INSTALACAO. AF_01/2020</t>
  </si>
  <si>
    <t>MICTÓRIO SIFONADO LOUÇA BRANCA  PADRÃO MÉDIO  FORNECIMENTO E INSTALAÇÃO. AF_01/2020</t>
  </si>
  <si>
    <t>CHUVEIRO ELÉTRICO COMUM CORPO PLÁSTICO, TIPO DUCHA  FORNECIMENTO E INSTALAÇÃO. AF_01/2020</t>
  </si>
  <si>
    <t>BARRA DE APOIO RETA, EM ACO INOX POLIDO, COMPRIMENTO 60CM, FIXADA NA PAREDE - FORNECIMENTO E INSTALAÇÃO. AF_01/2020</t>
  </si>
  <si>
    <t>PUXADOR PARA PCD, FIXADO NA PORTA - FORNECIMENTO E INSTALAÇÃO. AF_01/2020</t>
  </si>
  <si>
    <t>FIXAÇÃO DE TUBOS VERTICAIS DE PPR DIÂMETROS MENORES OU IGUAIS A 40 MM COM ABRAÇADEIRA METÁLICA RÍGIDA TIPO D 1/2", FIXADA EM PERFILADO EM ALVENARIA. AF_05/2015</t>
  </si>
  <si>
    <t>ESCAVAÇÃO MANUAL DE VALA COM PROFUNDIDADE MENOR OU IGUAL A 1,30 M. AF_02/2021</t>
  </si>
  <si>
    <t>ATERRO MECANIZADO DE VALA COM RETROESCAVADEIRA (CAPACIDADE DA CAÇAMBA DA RETRO: 0,26 M³ / POTÊNCIA: 88 HP), LARGURA ATÉ 0,8 M, PROFUNDIDADE ATÉ 1,5 M, COM AREIA PARA ATERRO. AF_05/2016</t>
  </si>
  <si>
    <t>DIVISORIA SANITÁRIA, TIPO CABINE, EM PAINEL DE GRANILITE, ESP = 3CM, ASSENTADO COM ARGAMASSA COLANTE AC III-E, EXCLUSIVE FERRAGENS. AF_01/2021</t>
  </si>
  <si>
    <t>PINTURA DE PISO COM TINTA ACRÍLICA, APLICAÇÃO MANUAL, 2 DEMÃOS, INCLUSO FUNDO PREPARADOR. AF_05/2021</t>
  </si>
  <si>
    <t>PINTURA DE DEMARCAÇÃO DE QUADRA POLIESPORTIVA COM TINTA ACRÍLICA, E = 5 CM, APLICAÇÃO MANUAL. AF_05/2021</t>
  </si>
  <si>
    <t>MASSA ÚNICA, PARA RECEBIMENTO DE PINTURA, EM ARGAMASSA TRAÇO 1:2:8, PREPARO MECÂNICO COM BETONEIRA 400L, APLICADA MANUALMENTE EM FACES INTERNAS DE PAREDES, ESPESSURA DE 20MM, COM EXECUÇÃO DE TALISCAS. AF_06/2014</t>
  </si>
  <si>
    <t>PEITORIL LINEAR EM GRANITO OU MÁRMORE, L = 15CM, COMPRIMENTO DE ATÉ 2M, ASSENTADO COM ARGAMASSA 1:6 COM ADITIVO. AF_11/2020</t>
  </si>
  <si>
    <t>ARGAMASSA TRAÇO 1:4 (EM VOLUME DE CIMENTO E AREIA GROSSA ÚMIDA) PARA CHAPISCO CONVENCIONAL, PREPARO MECÂNICO COM BETONEIRA 400 L. AF_08/2019</t>
  </si>
  <si>
    <t>ARGAMASSA TRAÇO 1:3 (EM VOLUME DE CIMENTO E AREIA MÉDIA ÚMIDA) COM ADIÇÃO DE IMPERMEABILIZANTE, PREPARO MECÂNICO COM BETONEIRA 400 L. AF_08/2019</t>
  </si>
  <si>
    <t>M3XKM</t>
  </si>
  <si>
    <t>LIMPEZA DE PISO CERÂMICO OU PORCELANATO COM PANO ÚMIDO. AF_04/2019</t>
  </si>
  <si>
    <t>DEMOLIÇÃO DE ALVENARIA DE TIJOLO MACIÇO, DE FORMA MANUAL, SEM REAPROVEITAMENTO. AF_12/2017</t>
  </si>
  <si>
    <t>DEMOLIÇÃO DE PILARES E VIGAS EM CONCRETO ARMADO, DE FORMA MECANIZADA COM MARTELETE, SEM REAPROVEITAMENTO. AF_12/2017</t>
  </si>
  <si>
    <t>DEMOLIÇÃO DE LAJES, DE FORMA MECANIZADA COM MARTELETE, SEM REAPROVEITAMENTO. AF_12/2017</t>
  </si>
  <si>
    <t>DEMOLIÇÃO DE ARGAMASSAS,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</si>
  <si>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</si>
  <si>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</si>
  <si>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</si>
  <si>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LOUÇAS, DE FORMA MANUAL, SEM REAPROVEITAMENTO. AF_12/2017</t>
  </si>
  <si>
    <t>TRANSPORTE COM CAMINHÃO BASCULANTE DE 6 M³, EM VIA URBANA PAVIMENTADA, DMT ATÉ 30 KM (UNIDADE: M3XKM). AF_07/2020</t>
  </si>
  <si>
    <t>CARGA, MANOBRA E DESCARGA DE SOLOS E MATERIAIS GRANULARES EM CAMINHÃO BASCULANTE 6 M³ - CARGA COM ESCAVADEIRA HIDRÁULICA (CAÇAMBA DE 1,20 M³ / 155 HP) E DESCARGA LIVRE (UNIDADE: M3). AF_07/2020</t>
  </si>
  <si>
    <t>AUXILIAR DE ELETRICISTA COM ENCARGOS COMPLEMENTARES</t>
  </si>
  <si>
    <t>AUXILIAR DE ENCANADOR OU BOMBEIRO HIDRÁULICO COM ENCARGOS COMPLEMENTARES</t>
  </si>
  <si>
    <t>AUXILIAR DE LABORATÓRIO COM ENCARGOS COMPLEMENTARES</t>
  </si>
  <si>
    <t>AUXILIAR DE TOPÓGRAFO COM ENCARGOS COMPLEMENTARES</t>
  </si>
  <si>
    <t>CARPINTEIRO DE FORMAS COM ENCARGOS COMPLEMENTARES</t>
  </si>
  <si>
    <t>ELETRICISTA COM ENCARGOS COMPLEMENTARES</t>
  </si>
  <si>
    <t>ENCANADOR OU BOMBEIRO HIDRÁULICO COM ENCARGOS COMPLEMENTARES</t>
  </si>
  <si>
    <t>PEDREIRO COM ENCARGOS COMPLEMENTARES</t>
  </si>
  <si>
    <t>PINTOR COM ENCARGOS COMPLEMENTARES</t>
  </si>
  <si>
    <t>SERVENTE COM ENCARGOS COMPLEMENTARES</t>
  </si>
  <si>
    <t>TÉCNICO DE LABORATÓRIO COM ENCARGOS COMPLEMENTARES</t>
  </si>
  <si>
    <t>VIDRACEIRO COM ENCARGOS COMPLEMENTARES</t>
  </si>
  <si>
    <t>TOPOGRAFO COM ENCARGOS COMPLEMENTARES</t>
  </si>
  <si>
    <t>SINAPI INSUMOS</t>
  </si>
  <si>
    <t>1.1.2</t>
  </si>
  <si>
    <t>COMPOSIÇÕES</t>
  </si>
  <si>
    <t>1.1.3</t>
  </si>
  <si>
    <t>1.1.4</t>
  </si>
  <si>
    <t>1.1.5</t>
  </si>
  <si>
    <t>1.2.2</t>
  </si>
  <si>
    <t>MED03</t>
  </si>
  <si>
    <t xml:space="preserve">M2    </t>
  </si>
  <si>
    <t xml:space="preserve">UN    </t>
  </si>
  <si>
    <t xml:space="preserve">L     </t>
  </si>
  <si>
    <t xml:space="preserve">M     </t>
  </si>
  <si>
    <t xml:space="preserve">KG    </t>
  </si>
  <si>
    <t xml:space="preserve">M3    </t>
  </si>
  <si>
    <t xml:space="preserve">MES   </t>
  </si>
  <si>
    <t xml:space="preserve">CJ    </t>
  </si>
  <si>
    <t xml:space="preserve">310ML </t>
  </si>
  <si>
    <t>EQUIPAMENTOS</t>
  </si>
  <si>
    <t>TUBOS, CONEXÕES E ACESSÓRIOS - FORNECIMENTO E INSTALAÇÃO</t>
  </si>
  <si>
    <t>SERVIÇOS PRELIMINARES E CANTEIRO DE OBRAS</t>
  </si>
  <si>
    <t>Duração da obra</t>
  </si>
  <si>
    <t>Refeitório</t>
  </si>
  <si>
    <t>Placa de obra</t>
  </si>
  <si>
    <t>COMP02</t>
  </si>
  <si>
    <t>Mobilização</t>
  </si>
  <si>
    <t>COMP03</t>
  </si>
  <si>
    <t>Desmobilização</t>
  </si>
  <si>
    <t>1.1.6</t>
  </si>
  <si>
    <t>Empolamento 30%</t>
  </si>
  <si>
    <t>FUNDAÇÕES</t>
  </si>
  <si>
    <t>INFRAESTRUTURA</t>
  </si>
  <si>
    <t>IMPERMEABILIZAÇÕES</t>
  </si>
  <si>
    <t>SUPRAESTRUTURA</t>
  </si>
  <si>
    <t>PILARES E VIGAS</t>
  </si>
  <si>
    <t>VEDAÇÕES E FECHAMENTOS</t>
  </si>
  <si>
    <t>ESQUADRIAS - PORTAS E JANELAS</t>
  </si>
  <si>
    <t>REVESTIMENTO EM PINTURA ACRÍLICA</t>
  </si>
  <si>
    <t>MOBILIZAÇÃO DE EQUIPAMENTOS</t>
  </si>
  <si>
    <t>VB</t>
  </si>
  <si>
    <t>DESMOBILIZAÇÃO DE EQUIPAMENTOS</t>
  </si>
  <si>
    <t>MEDIANA</t>
  </si>
  <si>
    <t>INSTALAÇÕES ELÉTRICAS</t>
  </si>
  <si>
    <t>MOVIMENTAÇÕES DE TERRA</t>
  </si>
  <si>
    <t>Solo para bota fora</t>
  </si>
  <si>
    <t>Areia da jazida para obra</t>
  </si>
  <si>
    <t>Material para reaterro de vala</t>
  </si>
  <si>
    <t>Compatcação 20%</t>
  </si>
  <si>
    <t>INSTALAÇÕES HIDROSSANITÁRIAS - PLUVIAL</t>
  </si>
  <si>
    <t>REVESTIMENTO DE PAREDES</t>
  </si>
  <si>
    <t>REVESTIMENTO EM TETOS</t>
  </si>
  <si>
    <t>REVESTIMENTO DE PISOS</t>
  </si>
  <si>
    <t>Volume de escavação * empolamento</t>
  </si>
  <si>
    <t>Transporte até bota fora</t>
  </si>
  <si>
    <t>Área de viga baldrame conf. Projeto</t>
  </si>
  <si>
    <t>-</t>
  </si>
  <si>
    <t>2.1</t>
  </si>
  <si>
    <t>2.2</t>
  </si>
  <si>
    <t>2.3</t>
  </si>
  <si>
    <t>2.4</t>
  </si>
  <si>
    <t>3.1</t>
  </si>
  <si>
    <t>3.2</t>
  </si>
  <si>
    <t>4.1</t>
  </si>
  <si>
    <t>5.1</t>
  </si>
  <si>
    <t>7.1</t>
  </si>
  <si>
    <t>8.1</t>
  </si>
  <si>
    <t>9.1</t>
  </si>
  <si>
    <t>10.1</t>
  </si>
  <si>
    <t>11.1</t>
  </si>
  <si>
    <t>12.1</t>
  </si>
  <si>
    <t>13.1</t>
  </si>
  <si>
    <t>14.1</t>
  </si>
  <si>
    <t>15.1</t>
  </si>
  <si>
    <t>2.1.1</t>
  </si>
  <si>
    <t>2.1.2</t>
  </si>
  <si>
    <t>2.1.3</t>
  </si>
  <si>
    <t>2.1.4</t>
  </si>
  <si>
    <t>2.2.1</t>
  </si>
  <si>
    <t>2.2.2</t>
  </si>
  <si>
    <t>2.2.3</t>
  </si>
  <si>
    <t>2.2.4</t>
  </si>
  <si>
    <t>2.2.5</t>
  </si>
  <si>
    <t>2.2.6</t>
  </si>
  <si>
    <t>2.2.7</t>
  </si>
  <si>
    <t>2.2.8</t>
  </si>
  <si>
    <t>2.2.9</t>
  </si>
  <si>
    <t>2.3.1</t>
  </si>
  <si>
    <t>2.4.1</t>
  </si>
  <si>
    <t>3.1.1</t>
  </si>
  <si>
    <t>3.1.2</t>
  </si>
  <si>
    <t>3.1.4</t>
  </si>
  <si>
    <t>3.1.3</t>
  </si>
  <si>
    <t>3.1.5</t>
  </si>
  <si>
    <t>3.1.6</t>
  </si>
  <si>
    <t>3.1.7</t>
  </si>
  <si>
    <t>3.2.1</t>
  </si>
  <si>
    <t>4.1.1</t>
  </si>
  <si>
    <t>5.1.1</t>
  </si>
  <si>
    <t>5.1.2</t>
  </si>
  <si>
    <t>6.1.1</t>
  </si>
  <si>
    <t>7.1.1</t>
  </si>
  <si>
    <t>8.1.1</t>
  </si>
  <si>
    <t>9.1.1</t>
  </si>
  <si>
    <t>10.1.1</t>
  </si>
  <si>
    <t>11.1.1</t>
  </si>
  <si>
    <t>11.1.3</t>
  </si>
  <si>
    <t>11.1.2</t>
  </si>
  <si>
    <t>12.1.1</t>
  </si>
  <si>
    <t>12.1.2</t>
  </si>
  <si>
    <t>12.1.3</t>
  </si>
  <si>
    <t>12.1.4</t>
  </si>
  <si>
    <t>12.1.5</t>
  </si>
  <si>
    <t>13.1.1</t>
  </si>
  <si>
    <t>13.1.2</t>
  </si>
  <si>
    <t>13.1.3</t>
  </si>
  <si>
    <t>13.1.4</t>
  </si>
  <si>
    <t>13.1.5</t>
  </si>
  <si>
    <t>14.1.1</t>
  </si>
  <si>
    <t>15.1.1</t>
  </si>
  <si>
    <t>LIMPEZA DE OBRA</t>
  </si>
  <si>
    <t>LIMPEZA DE REVESTIMENTOS</t>
  </si>
  <si>
    <t xml:space="preserve">Pisos </t>
  </si>
  <si>
    <t>MÊS 04</t>
  </si>
  <si>
    <t>CONTRAPISO EM ARGAMASSA TRAÇO 1:4 (CIMENTO E AREIA), PREPARO MECÂNICO COM BETONEIRA 400 L, APLICADO EM ÁREAS SECAS SOBRE LAJE, NÃO ADERIDO, ACABAMENTO NÃO REFORÇADO, ESPESSURA 5CM. AF_07/2021</t>
  </si>
  <si>
    <t>7.1.2</t>
  </si>
  <si>
    <t>12.2.3</t>
  </si>
  <si>
    <t>Escavação tubos DN 75/100/150</t>
  </si>
  <si>
    <t>COMPACTAÇÃO MECÂNICA DE SOLO PARA EXECUÇÃO DE RADIER, PISO DE CONCRETO OU LAJE SOBRE SOLO, COM COMPACTADOR DE SOLOS TIPO PLACA VIBRATÓRIA. AF_09/2021</t>
  </si>
  <si>
    <t>CAMADA SEPARADORA PARA EXECUÇÃO DE RADIER, PISO DE CONCRETO OU LAJE SOBRE SOLO, EM LONA PLÁSTICA. AF_09/2021</t>
  </si>
  <si>
    <t>ARMAÇÃO PARA EXECUÇÃO DE RADIER, PISO DE CONCRETO OU LAJE SOBRE SOLO, COM USO DE TELA Q-92. AF_09/2021</t>
  </si>
  <si>
    <t>ACABAMENTO POLIDO PARA PISO DE CONCRETO ARMADO OU LAJE SOBRE SOLO DE ALTA RESISTÊNCIA. AF_09/2021</t>
  </si>
  <si>
    <t>ARMAÇÃO VERTICAL DE ALVENARIA ESTRUTURAL; DIÂMETRO DE 10,0 MM. AF_09/2021</t>
  </si>
  <si>
    <t>ARMAÇÃO DE CINTA DE ALVENARIA ESTRUTURAL; DIÂMETRO DE 10,0 MM. AF_09/2021</t>
  </si>
  <si>
    <t>GRAUTEAMENTO VERTICAL EM ALVENARIA ESTRUTURAL. AF_09/2021</t>
  </si>
  <si>
    <t>GRAUTEAMENTO DE CINTA SUPERIOR OU DE VERGA EM ALVENARIA ESTRUTURAL. AF_09/2021</t>
  </si>
  <si>
    <t>REGISTRO DE PRESSÃO BRUTO, LATÃO, ROSCÁVEL, 3/4", COM ACABAMENTO E CANOPLA CROMADOS - FORNECIMENTO E INSTALAÇÃO. AF_08/2021</t>
  </si>
  <si>
    <t>REGISTRO DE GAVETA BRUTO, LATÃO, ROSCÁVEL, 3/4", COM ACABAMENTO E CANOPLA CROMADOS - FORNECIMENTO E INSTALAÇÃO. AF_08/2021</t>
  </si>
  <si>
    <t>REGISTRO DE ESFERA, PVC, SOLDÁVEL, COM VOLANTE, DN  40 MM - FORNECIMENTO E INSTALAÇÃO. AF_08/2021</t>
  </si>
  <si>
    <t>ESCAVAÇÃO MECANIZADA PARA BLOCO DE COROAMENTO OU SAPATA COM RETROESCAVADEIRA (INCLUINDO ESCAVAÇÃO PARA COLOCAÇÃO DE FÔRMAS). AF_06/2017</t>
  </si>
  <si>
    <t>ESCAVAÇÃO MECANIZADA PARA VIGA BALDRAME COM MINI-ESCAVADEIRA (INCLUINDO ESCAVAÇÃO PARA COLOCAÇÃO DE FÔRMAS). AF_06/2017</t>
  </si>
  <si>
    <t>TE DE REDUCAO, PVC, SOLDAVEL, 90 GRAUS, 40 MM X 32 MM, PARA AGUA FRIA PREDIAL</t>
  </si>
  <si>
    <t>4.2</t>
  </si>
  <si>
    <t>4.2.1</t>
  </si>
  <si>
    <t>4.2.2</t>
  </si>
  <si>
    <t>4.3</t>
  </si>
  <si>
    <t>4.3.1</t>
  </si>
  <si>
    <t>4.3.2</t>
  </si>
  <si>
    <t>4.3.3</t>
  </si>
  <si>
    <t>PINGADEIRAS, SOLEIRAS E PEITORIS</t>
  </si>
  <si>
    <t>12.2</t>
  </si>
  <si>
    <t>12.2.1</t>
  </si>
  <si>
    <t>12.2.2</t>
  </si>
  <si>
    <t>12.2.4</t>
  </si>
  <si>
    <t>12.2.5</t>
  </si>
  <si>
    <t>12.2.6</t>
  </si>
  <si>
    <t>12.2.7</t>
  </si>
  <si>
    <t>12.2.8</t>
  </si>
  <si>
    <t>12.2.9</t>
  </si>
  <si>
    <t>12.2.10</t>
  </si>
  <si>
    <t xml:space="preserve">SISTEMA PREVENTIVO </t>
  </si>
  <si>
    <t>SISTEMA DE ILUMINAÇÃO DE EMERGÊNCIA</t>
  </si>
  <si>
    <t>Bloco autônomo potencia minima 9w</t>
  </si>
  <si>
    <t>BLOCO AUTÔNOMO DE ILUMINAÇÃO (2 FARÓIS COM 24 LEDS 2W EM CADA) AUTONOMIA MÍNIMA DE 1H</t>
  </si>
  <si>
    <t>ZEUS DO BRASIL</t>
  </si>
  <si>
    <t>MULTISEG</t>
  </si>
  <si>
    <t>ROD BR 470, 8484, KM 63 SALA 02 - BLUMENAU/SC</t>
  </si>
  <si>
    <t>47 3231-1111</t>
  </si>
  <si>
    <t>comercial62@zeusdobrasil.com.br</t>
  </si>
  <si>
    <t>JACKSON LUIZ VANELLI</t>
  </si>
  <si>
    <t>SISTEMA DE SINALIZAÇÃO DE ABANDONO DE LOCAL</t>
  </si>
  <si>
    <t>Placa de saida</t>
  </si>
  <si>
    <t>SISTEMA DE PROTEÇÃO POR EXTINTORES</t>
  </si>
  <si>
    <t>Extintor 4kg</t>
  </si>
  <si>
    <t>Suporte para extintor</t>
  </si>
  <si>
    <t>Placa para extintor</t>
  </si>
  <si>
    <t>16.1</t>
  </si>
  <si>
    <t>16.1.1</t>
  </si>
  <si>
    <t>3.1.8</t>
  </si>
  <si>
    <t>14.1.2</t>
  </si>
  <si>
    <t>REVESTIMENTO CERÂMICO EM PISOS</t>
  </si>
  <si>
    <t>3.3</t>
  </si>
  <si>
    <t>3.3.1</t>
  </si>
  <si>
    <t>COMP05</t>
  </si>
  <si>
    <t>ESCAVAÇÃO MECANIZADA DE VALA COM PROFUNDIDADE ATÉ 1,5 M (MÉDIA MONTANTE E JUSANTE/UMA COMPOSIÇÃO POR TRECHO), RETROESCAV. (0,26 M3), LARGURA MENOR QUE 0,8 M, EM SOLO DE 1A CATEGORIA, LOCAIS COM BAIXO NÍVEL DE INTERFERÊNCIA. AF_02/2021</t>
  </si>
  <si>
    <t>5.1.3</t>
  </si>
  <si>
    <t>5.1.4</t>
  </si>
  <si>
    <t>COMP06</t>
  </si>
  <si>
    <t>COMP07</t>
  </si>
  <si>
    <t>1.2.3</t>
  </si>
  <si>
    <t>COMP08</t>
  </si>
  <si>
    <t>11.1.4</t>
  </si>
  <si>
    <t>11.1.5</t>
  </si>
  <si>
    <t>INSTALAÇÕES HIDROSSANITÁRIAS - ESGOTO SANITÁRIO</t>
  </si>
  <si>
    <t>COMP09</t>
  </si>
  <si>
    <t>COMP10</t>
  </si>
  <si>
    <t>COMP11</t>
  </si>
  <si>
    <t>COMP12</t>
  </si>
  <si>
    <t>14.1.3</t>
  </si>
  <si>
    <t>14.1.4</t>
  </si>
  <si>
    <t>INSTALAÇÕES HIDROSSANITÁRIAS - ÁGUA FRIA</t>
  </si>
  <si>
    <t>COMP13</t>
  </si>
  <si>
    <t>COMP14</t>
  </si>
  <si>
    <t>COMP16</t>
  </si>
  <si>
    <t>COMP17</t>
  </si>
  <si>
    <t>15.1.2</t>
  </si>
  <si>
    <t>15.1.4</t>
  </si>
  <si>
    <t>15.1.3</t>
  </si>
  <si>
    <t>15.1.5</t>
  </si>
  <si>
    <t>15.1.6</t>
  </si>
  <si>
    <t>15.1.7</t>
  </si>
  <si>
    <t>15.1.8</t>
  </si>
  <si>
    <t>15.1.9</t>
  </si>
  <si>
    <t>16.1.2</t>
  </si>
  <si>
    <t>17.1</t>
  </si>
  <si>
    <t>17.1.1</t>
  </si>
  <si>
    <t>17.1.2</t>
  </si>
  <si>
    <t>18.1</t>
  </si>
  <si>
    <t>18.1.1</t>
  </si>
  <si>
    <t>19.1</t>
  </si>
  <si>
    <t>19.1.1</t>
  </si>
  <si>
    <t xml:space="preserve">Barra de apoio reta </t>
  </si>
  <si>
    <t>MED04</t>
  </si>
  <si>
    <t>bwc masc, fem e pcd</t>
  </si>
  <si>
    <t>COMP18</t>
  </si>
  <si>
    <t>bwc pcd</t>
  </si>
  <si>
    <t>20.1</t>
  </si>
  <si>
    <t>2.2.10</t>
  </si>
  <si>
    <t>ACESSIBILIDADE</t>
  </si>
  <si>
    <t>MED07</t>
  </si>
  <si>
    <t>MÊS 05</t>
  </si>
  <si>
    <t>MÊS 06</t>
  </si>
  <si>
    <t>MÊS 07</t>
  </si>
  <si>
    <t>MÊS 08</t>
  </si>
  <si>
    <t>COMP22</t>
  </si>
  <si>
    <t>GRANITOS/MÁRMORES</t>
  </si>
  <si>
    <t>DIVISÓRIA EM GRANILITE</t>
  </si>
  <si>
    <t>MED08</t>
  </si>
  <si>
    <t>ELETRODUTO FLEXÍVEL CORRUGADO, PEAD, DN 63 (2"), PARA REDE ENTERRADA DE DISTRIBUIÇÃO DE ENERGIA ELÉTRICA - FORNECIMENTO E INSTALAÇÃO. AF_12/2021</t>
  </si>
  <si>
    <t>CABO DE COBRE FLEXÍVEL ISOLADO, 25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</si>
  <si>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</si>
  <si>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ALVENARIA DE VEDAÇÃO DE BLOCOS CERÂMICOS FURADOS NA VERTICAL DE 9X19X39 CM (ESPESSURA 9 CM) E ARGAMASSA DE ASSENTAMENTO COM PREPARO EM BETONEIRA. AF_12/2021</t>
  </si>
  <si>
    <t>5.1.5</t>
  </si>
  <si>
    <t>Escavação de caixas de passagens DN 60</t>
  </si>
  <si>
    <t>Reaterro de caixas de passagens DN 60</t>
  </si>
  <si>
    <t>COMP23</t>
  </si>
  <si>
    <t>COMP24</t>
  </si>
  <si>
    <t>COMP25</t>
  </si>
  <si>
    <t>COMP26</t>
  </si>
  <si>
    <t>COMP27</t>
  </si>
  <si>
    <t>LOUÇAS E METAIS</t>
  </si>
  <si>
    <t>ACESSÓRIOS PARA BANHEIROS</t>
  </si>
  <si>
    <t>URBANIZAÇÃO</t>
  </si>
  <si>
    <t>3.3.2</t>
  </si>
  <si>
    <t>COMP04</t>
  </si>
  <si>
    <t>LAJE PRÉ MOLDADA</t>
  </si>
  <si>
    <t>3.3.3</t>
  </si>
  <si>
    <t>3.3.4</t>
  </si>
  <si>
    <t>12.2.11</t>
  </si>
  <si>
    <t>Paredes de alvenaria parte interna á reformar</t>
  </si>
  <si>
    <t>ALVENARIA DE VEDAÇÃO DA ÁREA Á CONSTRUIR</t>
  </si>
  <si>
    <t>CHAPISCO E REBOCO DA ÁREA Á CONSTRUIR</t>
  </si>
  <si>
    <t>VERGAS E CONTRA-VERGAS MOLDADAS IN LOCO DA ÁREA A CONSTRUIR</t>
  </si>
  <si>
    <t>5.1.6</t>
  </si>
  <si>
    <t>4.3.4</t>
  </si>
  <si>
    <t>4.3.5</t>
  </si>
  <si>
    <t xml:space="preserve">Peitoril das janelas </t>
  </si>
  <si>
    <t>Bloco autônomo de iluminação de emergência de LED com dois farois, 3000 lúmens, autonômia mínima de 1 hora</t>
  </si>
  <si>
    <t>ARMAÇÃO DE PILAR OU VIGA DE ESTRUTURA CONVENCIONAL DE CONCRETO ARMADO UTILIZANDO AÇO CA-60 DE 5,0 MM - MONTAGEM. AF_06/2022</t>
  </si>
  <si>
    <t>ARMAÇÃO DE PILAR OU VIGA DE ESTRUTURA CONVENCIONAL DE CONCRETO ARMADO UTILIZANDO AÇO CA-50 DE 6,3 MM - MONTAGEM. AF_06/2022</t>
  </si>
  <si>
    <t>ARMAÇÃO DE PILAR OU VIGA DE ESTRUTURA CONVENCIONAL DE CONCRETO ARMADO UTILIZANDO AÇO CA-50 DE 8,0 MM - MONTAGEM. AF_06/2022</t>
  </si>
  <si>
    <t>ARMAÇÃO DE PILAR OU VIGA DE ESTRUTURA CONVENCIONAL DE CONCRETO ARMADO UTILIZANDO AÇO CA-50 DE 10,0 MM - MONTAGEM. AF_06/2022</t>
  </si>
  <si>
    <t>ARMAÇÃO DE PILAR OU VIGA DE ESTRUTURA CONVENCIONAL DE CONCRETO ARMADO UTILIZANDO AÇO CA-50 DE 12,5 MM - MONTAGEM. AF_06/2022</t>
  </si>
  <si>
    <t>ARMAÇÃO DE PILAR OU VIGA DE ESTRUTURA CONVENCIONAL DE CONCRETO ARMADO UTILIZANDO AÇO CA-50 DE 16,0 MM - MONTAGEM. AF_06/2022</t>
  </si>
  <si>
    <t>ARMAÇÃO DE LAJE DE ESTRUTURA CONVENCIONAL DE CONCRETO ARMADO UTILIZANDO AÇO CA-60 DE 4,2 MM - MONTAGEM. AF_06/2022</t>
  </si>
  <si>
    <t>ARMAÇÃO DE LAJE DE ESTRUTURA CONVENCIONAL DE CONCRETO ARMADO UTILIZANDO AÇO CA-50 DE 6,3 MM - MONTAGEM. AF_06/2022</t>
  </si>
  <si>
    <t>ARMAÇÃO DE LAJE DE ESTRUTURA CONVENCIONAL DE CONCRETO ARMADO UTILIZANDO AÇO CA-50 DE 8,0 MM - MONTAGEM. AF_06/2022</t>
  </si>
  <si>
    <t>TUBO, PVC, SOLDÁVEL, DN 25MM, INSTALADO EM RAMAL OU SUB-RAMAL DE ÁGUA - FORNECIMENTO E INSTALAÇÃO. AF_06/2022</t>
  </si>
  <si>
    <t>TUBO, PVC, SOLDÁVEL, DN 40MM, INSTALADO EM PRUMADA DE ÁGUA - FORNECIMENTO E INSTALAÇÃO. AF_06/2022</t>
  </si>
  <si>
    <t>TUBO PVC, SÉRIE R, ÁGUA PLUVIAL, DN 100 MM, FORNECIDO E INSTALADO EM RAMAL DE ENCAMINHAMENTO. AF_06/2022</t>
  </si>
  <si>
    <t>TE, PVC, SOLDÁVEL, DN 25MM, INSTALADO EM RAMAL OU SUB-RAMAL DE ÁGUA - FORNECIMENTO E INSTALAÇÃO. AF_06/2022</t>
  </si>
  <si>
    <t>TÊ COM BUCHA DE LATÃO NA BOLSA CENTRAL, PVC, SOLDÁVEL, DN 25MM X 1/2 , INSTALADO EM RAMAL OU SUB-RAMAL DE ÁGUA - FORNECIMENTO E INSTALAÇÃO. AF_06/2022</t>
  </si>
  <si>
    <t>JOELHO 90 GRAUS, PVC, SOLDÁVEL, DN 25MM, INSTALADO EM RAMAL DE DISTRIBUIÇÃO DE ÁGUA - FORNECIMENTO E INSTALAÇÃO. AF_06/2022</t>
  </si>
  <si>
    <t>JOELHO 45 GRAUS, PVC, SOLDÁVEL, DN 25MM, INSTALADO EM RAMAL DE DISTRIBUIÇÃO DE ÁGUA - FORNECIMENTO E INSTALAÇÃO. AF_06/2022</t>
  </si>
  <si>
    <t>CURVA 90 GRAUS, PVC, SOLDÁVEL, DN 25MM, INSTALADO EM RAMAL DE DISTRIBUIÇÃO DE ÁGUA - FORNECIMENTO E INSTALAÇÃO. AF_06/2022</t>
  </si>
  <si>
    <t>JOELHO 90 GRAUS, PVC, SOLDÁVEL, DN 25MM, X 3/4  INSTALADO EM RAMAL DE DISTRIBUIÇÃO DE ÁGUA - FORNECIMENTO E INSTALAÇÃO. AF_06/2022</t>
  </si>
  <si>
    <t>LUVA COM BUCHA DE LATÃO, PVC, SOLDÁVEL, DN 25MM X 3/4 , INSTALADO EM RAMAL DE DISTRIBUIÇÃO DE ÁGUA - FORNECIMENTO E INSTALAÇÃO. AF_06/2022</t>
  </si>
  <si>
    <t>ADAPTADOR CURTO COM BOLSA E ROSCA PARA REGISTRO, PVC, SOLDÁVEL, DN 25MM X 3/4 , INSTALADO EM RAMAL DE DISTRIBUIÇÃO DE ÁGUA - FORNECIMENTO E INSTALAÇÃO. AF_06/2022</t>
  </si>
  <si>
    <t>CURVA DE TRANSPOSIÇÃO, PVC, SOLDÁVEL, DN 25MM, INSTALADO EM RAMAL DE DISTRIBUIÇÃO DE ÁGUA   FORNECIMENTO E INSTALAÇÃO. AF_06/2022</t>
  </si>
  <si>
    <t>JOELHO 90 GRAUS, PVC, SOLDÁVEL, DN 40MM, INSTALADO EM PRUMADA DE ÁGUA - FORNECIMENTO E INSTALAÇÃO. AF_06/2022</t>
  </si>
  <si>
    <t>JOELHO 45 GRAUS, PVC, SOLDÁVEL, DN 40MM, INSTALADO EM PRUMADA DE ÁGUA - FORNECIMENTO E INSTALAÇÃO. AF_06/2022</t>
  </si>
  <si>
    <t>CURVA 90 GRAUS, PVC, SOLDÁVEL, DN 40MM, INSTALADO EM PRUMADA DE ÁGUA - FORNECIMENTO E INSTALAÇÃO. AF_06/2022</t>
  </si>
  <si>
    <t>BUCHA DE REDUÇÃO LONGA, PVC, SERIE R, ÁGUA PLUVIAL, DN 50 X 40 MM, JUNTA ELÁSTICA, FORNECIDO E INSTALADO EM RAMAL DE ENCAMINHAMENTO. AF_06/2022</t>
  </si>
  <si>
    <t>LUVA SIMPLES, PVC, SERIE R, ÁGUA PLUVIAL, DN 100 MM, JUNTA ELÁSTICA, FORNECIDO E INSTALADO EM RAMAL DE ENCAMINHAMENTO. AF_06/2022</t>
  </si>
  <si>
    <t>LUVA, PVC, SOLDÁVEL, DN 40MM, INSTALADO EM PRUMADA DE ÁGUA - FORNECIMENTO E INSTALAÇÃO. AF_06/2022</t>
  </si>
  <si>
    <t>TE, PVC, SOLDÁVEL, DN 40MM, INSTALADO EM PRUMADA DE ÁGUA - FORNECIMENTO E INSTALAÇÃO. AF_06/2022</t>
  </si>
  <si>
    <t>JOELHO 90 GRAUS COM BUCHA DE LATÃO, PVC, SOLDÁVEL, DN 25MM, X 1/2  INSTALADO EM RAMAL OU SUB-RAMAL DE ÁGUA - FORNECIMENTO E INSTALAÇÃO. AF_06/2022</t>
  </si>
  <si>
    <t>CURVA 90 GRAUS, PVC, SERIE R, ÁGUA PLUVIAL, DN 100 MM, JUNTA ELÁSTICA, FORNECIDO E INSTALADO EM RAMAL DE ENCAMINHAMENTO. AF_06/2022</t>
  </si>
  <si>
    <t>3.4</t>
  </si>
  <si>
    <t>3.4.1</t>
  </si>
  <si>
    <t>Ø6,3mm</t>
  </si>
  <si>
    <t>Ø8,0mm</t>
  </si>
  <si>
    <t>3.3.5</t>
  </si>
  <si>
    <t>3.3.6</t>
  </si>
  <si>
    <t>12.2.12</t>
  </si>
  <si>
    <t>12.2.13</t>
  </si>
  <si>
    <t>12.2.14</t>
  </si>
  <si>
    <t>12.2.15</t>
  </si>
  <si>
    <t>12.2.16</t>
  </si>
  <si>
    <t>12.2.17</t>
  </si>
  <si>
    <t>19.2</t>
  </si>
  <si>
    <t>ESCAVAÇÃO MECANIZADA DE VALAS E SAPATAS</t>
  </si>
  <si>
    <t>Área de laje</t>
  </si>
  <si>
    <t>12.2.18</t>
  </si>
  <si>
    <t>12.2.19</t>
  </si>
  <si>
    <t>12.2.20</t>
  </si>
  <si>
    <t>12.2.21</t>
  </si>
  <si>
    <t>12.2.22</t>
  </si>
  <si>
    <t>FUNDAÇÃO MUNICIPAL DE ESPORTES DE TIMBÓ</t>
  </si>
  <si>
    <t>86.843.596/0001-07</t>
  </si>
  <si>
    <t>RUA GUSTAVO PISKE - TIMBÓ SC</t>
  </si>
  <si>
    <t>TUBO PVC, SERIE NORMAL, ESGOTO PREDIAL, DN 40 MM, FORNECIDO E INSTALADO EM RAMAL DE DESCARGA OU RAMAL DE ESGOTO SANITÁRIO. AF_08/2022</t>
  </si>
  <si>
    <t>TUBO PVC, SERIE NORMAL, ESGOTO PREDIAL, DN 50 MM, FORNECIDO E INSTALADO EM RAMAL DE DESCARGA OU RAMAL DE ESGOTO SANITÁRIO. AF_08/2022</t>
  </si>
  <si>
    <t>TUBO PVC, SERIE NORMAL, ESGOTO PREDIAL, DN 100 MM, FORNECIDO E INSTALADO EM RAMAL DE DESCARGA OU RAMAL DE ESGOTO SANITÁRIO. AF_08/2022</t>
  </si>
  <si>
    <t>TUBO PVC, SERIE NORMAL, ESGOTO PREDIAL, DN 50 MM, FORNECIDO E INSTALADO EM PRUMADA DE ESGOTO SANITÁRIO OU VENTILAÇÃO. AF_08/2022</t>
  </si>
  <si>
    <t>JOELHO 90 GRAUS, PVC, SERIE NORMAL, ESGOTO PREDIAL, DN 40 MM, JUNTA SOLDÁVEL, FORNECIDO E INSTALADO EM RAMAL DE DESCARGA OU RAMAL DE ESGOTO SANITÁRIO. AF_08/2022</t>
  </si>
  <si>
    <t>JOELHO 45 GRAUS, PVC, SERIE NORMAL, ESGOTO PREDIAL, DN 40 MM, JUNTA SOLDÁVEL, FORNECIDO E INSTALADO EM RAMAL DE DESCARGA OU RAMAL DE ESGOTO SANITÁRIO. AF_08/2022</t>
  </si>
  <si>
    <t>CURVA CURTA 90 GRAUS, PVC, SERIE NORMAL, ESGOTO PREDIAL, DN 40 MM, JUNTA SOLDÁVEL, FORNECIDO E INSTALADO EM RAMAL DE DESCARGA OU RAMAL DE ESGOTO SANITÁRIO. AF_08/2022</t>
  </si>
  <si>
    <t>JOELHO 90 GRAUS, PVC, SERIE NORMAL, ESGOTO PREDIAL, DN 50 MM, JUNTA ELÁSTICA, FORNECIDO E INSTALADO EM RAMAL DE DESCARGA OU RAMAL DE ESGOTO SANITÁRIO. AF_08/2022</t>
  </si>
  <si>
    <t>JOELHO 45 GRAUS, PVC, SERIE NORMAL, ESGOTO PREDIAL, DN 50 MM, JUNTA ELÁSTICA, FORNECIDO E INSTALADO EM RAMAL DE DESCARGA OU RAMAL DE ESGOTO SANITÁRIO. AF_08/2022</t>
  </si>
  <si>
    <t>CURVA CURTA 90 GRAUS, PVC, SERIE NORMAL, ESGOTO PREDIAL, DN 50 MM, JUNTA ELÁSTICA, FORNECIDO E INSTALADO EM RAMAL DE DESCARGA OU RAMAL DE ESGOTO SANITÁRIO. AF_08/2022</t>
  </si>
  <si>
    <t>JOELHO 90 GRAUS, PVC, SERIE NORMAL, ESGOTO PREDIAL, DN 100 MM, JUNTA ELÁSTICA, FORNECIDO E INSTALADO EM RAMAL DE DESCARGA OU RAMAL DE ESGOTO SANITÁRIO. AF_08/2022</t>
  </si>
  <si>
    <t>JOELHO 45 GRAUS, PVC, SERIE NORMAL, ESGOTO PREDIAL, DN 100 MM, JUNTA ELÁSTICA, FORNECIDO E INSTALADO EM RAMAL DE DESCARGA OU RAMAL DE ESGOTO SANITÁRIO. AF_08/2022</t>
  </si>
  <si>
    <t>CURVA CURTA 90 GRAUS, PVC, SERIE NORMAL, ESGOTO PREDIAL, DN 100 MM, JUNTA ELÁSTICA, FORNECIDO E INSTALADO EM RAMAL DE DESCARGA OU RAMAL DE ESGOTO SANITÁRIO. AF_08/2022</t>
  </si>
  <si>
    <t>LUVA SIMPLES, PVC, SERIE NORMAL, ESGOTO PREDIAL, DN 40 MM, JUNTA SOLDÁVEL, FORNECIDO E INSTALADO EM RAMAL DE DESCARGA OU RAMAL DE ESGOTO SANITÁRIO. AF_08/2022</t>
  </si>
  <si>
    <t>LUVA SIMPLES, PVC, SERIE NORMAL, ESGOTO PREDIAL, DN 50 MM, JUNTA ELÁSTICA, FORNECIDO E INSTALADO EM RAMAL DE DESCARGA OU RAMAL DE ESGOTO SANITÁRIO. AF_08/2022</t>
  </si>
  <si>
    <t>LUVA SIMPLES, PVC, SERIE NORMAL, ESGOTO PREDIAL, DN 100 MM, JUNTA ELÁSTICA, FORNECIDO E INSTALADO EM RAMAL DE DESCARGA OU RAMAL DE ESGOTO SANITÁRIO. AF_08/2022</t>
  </si>
  <si>
    <t>JUNÇÃO SIMPLES, PVC, SERIE NORMAL, ESGOTO PREDIAL, DN 40 MM, JUNTA SOLDÁVEL, FORNECIDO E INSTALADO EM RAMAL DE DESCARGA OU RAMAL DE ESGOTO SANITÁRIO. AF_08/2022</t>
  </si>
  <si>
    <t>TE, PVC, SERIE NORMAL, ESGOTO PREDIAL, DN 50 X 50 MM, JUNTA ELÁSTICA, FORNECIDO E INSTALADO EM RAMAL DE DESCARGA OU RAMAL DE ESGOTO SANITÁRIO. AF_08/2022</t>
  </si>
  <si>
    <t>JUNÇÃO SIMPLES, PVC, SERIE NORMAL, ESGOTO PREDIAL, DN 50 X 50 MM, JUNTA ELÁSTICA, FORNECIDO E INSTALADO EM RAMAL DE DESCARGA OU RAMAL DE ESGOTO SANITÁRIO. AF_08/2022</t>
  </si>
  <si>
    <t>JUNÇÃO SIMPLES, PVC, SERIE NORMAL, ESGOTO PREDIAL, DN 100 X 100 MM, JUNTA ELÁSTICA, FORNECIDO E INSTALADO EM RAMAL DE DESCARGA OU RAMAL DE ESGOTO SANITÁRIO. AF_08/2022</t>
  </si>
  <si>
    <t>JOELHO 90 GRAUS, PVC, SERIE NORMAL, ESGOTO PREDIAL, DN 50 MM, JUNTA ELÁSTICA, FORNECIDO E INSTALADO EM PRUMADA DE ESGOTO SANITÁRIO OU VENTILAÇÃO. AF_08/2022</t>
  </si>
  <si>
    <t>CURVA CURTA 90 GRAUS, PVC, SERIE NORMAL, ESGOTO PREDIAL, DN 50 MM, JUNTA ELÁSTICA, FORNECIDO E INSTALADO EM PRUMADA DE ESGOTO SANITÁRIO OU VENTILAÇÃO. AF_08/2022</t>
  </si>
  <si>
    <t>LUVA SIMPLES, PVC, SERIE NORMAL, ESGOTO PREDIAL, DN 50 MM, JUNTA ELÁSTICA, FORNECIDO E INSTALADO EM PRUMADA DE ESGOTO SANITÁRIO OU VENTILAÇÃO. AF_08/2022</t>
  </si>
  <si>
    <t>TE, PVC, SERIE NORMAL, ESGOTO PREDIAL, DN 50 X 50 MM, JUNTA ELÁSTICA, FORNECIDO E INSTALADO EM PRUMADA DE ESGOTO SANITÁRIO OU VENTILAÇÃO. AF_08/2022</t>
  </si>
  <si>
    <t>CAIXA SIFONADA, PVC, DN 100 X 100 X 50 MM, JUNTA ELÁSTICA, FORNECIDA E INSTALADA EM RAMAL DE DESCARGA OU EM RAMAL DE ESGOTO SANITÁRIO. AF_08/2022</t>
  </si>
  <si>
    <t>CAIXA SIFONADA, PVC, DN 150 X 185 X 75 MM, JUNTA ELÁSTICA, FORNECIDA E INSTALADA EM RAMAL DE DESCARGA OU EM RAMAL DE ESGOTO SANITÁRIO. AF_08/2022</t>
  </si>
  <si>
    <t>Blocos B1 66x66x35cm</t>
  </si>
  <si>
    <t>Estaca hélice contínua, DN 30cm</t>
  </si>
  <si>
    <t>Arrasamento mecanizado de estacas de 30cm</t>
  </si>
  <si>
    <t>Formas - Viga Baldrame</t>
  </si>
  <si>
    <t>Formas - Blocos de Coroamento</t>
  </si>
  <si>
    <t>Aço CA-60 Ø5,0mm - Blocos de coroamento</t>
  </si>
  <si>
    <t>Aço CA-60 Ø5,0mm - Baldrame</t>
  </si>
  <si>
    <t>Aço CA-50 Ø10,0mm - Blocos de coroamento</t>
  </si>
  <si>
    <t>Aço CA-50 Ø10,0mm - Baldrame</t>
  </si>
  <si>
    <t>Aço CA-50 Ø12,5mm - Blocos de coroamento</t>
  </si>
  <si>
    <t>Aço CA-50 Ø12,5mm - Baldrame</t>
  </si>
  <si>
    <t>Aço CA-50 Ø16,0mm - Blocos de coroamento</t>
  </si>
  <si>
    <t>Aço CA-50 Ø16,0mm - Baldrame</t>
  </si>
  <si>
    <t>Concreto 30 MPa - Blocos</t>
  </si>
  <si>
    <t>Concreto 30 MPa - Baldrame</t>
  </si>
  <si>
    <t>Forma - Pilares</t>
  </si>
  <si>
    <t>Forma - Vigas</t>
  </si>
  <si>
    <t>Aço CA-60 Ø5,0mm - Vigas</t>
  </si>
  <si>
    <t>Aço CA-60 Ø5,0mm - Pilares</t>
  </si>
  <si>
    <t>Aço CA-50 Ø6,3mm - Vigas</t>
  </si>
  <si>
    <t>Aço CA-50 Ø8,0mm - Vigas</t>
  </si>
  <si>
    <t>Aço CA-50 Ø10,0mm - Vigas</t>
  </si>
  <si>
    <t>Aço CA-50 Ø10,0mm - Pilares</t>
  </si>
  <si>
    <t>Aço CA-50 Ø12,5mm - Vigas</t>
  </si>
  <si>
    <t>Aço CA-50 Ø16,0mm - Vigas</t>
  </si>
  <si>
    <t>CONCRETAGEM DE PILARES, FCK = 30 MPA, COM USO DE BOMBA EM EDIFICAÇÃO COM SEÇÃO MÉDIA DE PILARES MENOR OU IGUAL A 0,25 M² - LANÇAMENTO, ADENSAMENTO E ACABAMENTO</t>
  </si>
  <si>
    <t>Concreto C-30 - Pilares</t>
  </si>
  <si>
    <t>CONCRETAGEM DE VIGAS E LAJES, FCK=30 MPA, PARA LAJES PREMOLDADAS COM USO DE BOMBA EM EDIFICAÇÃO COM ÁREA MÉDIA DE LAJES MAIOR QUE 20 M² - LANÇAMENTO, ADENSAMENTO E ACABAMENTO. AF_12/2015</t>
  </si>
  <si>
    <t>Concreto C-30 - Vigas</t>
  </si>
  <si>
    <t>3.1.9</t>
  </si>
  <si>
    <t>3.1.10</t>
  </si>
  <si>
    <t>Paredes á construir</t>
  </si>
  <si>
    <t>P12</t>
  </si>
  <si>
    <t>P11</t>
  </si>
  <si>
    <t>Paredes a construir</t>
  </si>
  <si>
    <t>bwc</t>
  </si>
  <si>
    <t>ARRUELA LISA GALVANIZADA 1/4"</t>
  </si>
  <si>
    <t>WOMATEL</t>
  </si>
  <si>
    <t>JOCLAMAR</t>
  </si>
  <si>
    <t>ARRUELA LISA GALVANIZADA 5/16"</t>
  </si>
  <si>
    <t>DISTANCIADOR BAIXO P/ TIRANTE 38MM</t>
  </si>
  <si>
    <t>PARAFUSO FENDA GALVANIZADO CABEÇA PANELA 2,9X25MM AUTOATARRACHANTE</t>
  </si>
  <si>
    <t>MED05</t>
  </si>
  <si>
    <t>PARAFUSO FENDA GALVANIZADO CABEÇA PANELA 4,2X32MM AUTOATARRACHANTE</t>
  </si>
  <si>
    <t>MED06</t>
  </si>
  <si>
    <t>PARAFUSO GALVANIZADO CABEÇA SEXTAVADA 5/16"X2" ROSCA SOBERBA</t>
  </si>
  <si>
    <t>PARAFUSO GALVANIZADO CABEÇA LENTILHA 1/4"X5/8" MÁQUINA ROSCA TOTAL</t>
  </si>
  <si>
    <t>TAMPA METÁLICA P/ CONDULETE SOBREPOR - 1 TECLA</t>
  </si>
  <si>
    <t>MED09</t>
  </si>
  <si>
    <t>TAMPA METÁLICA P/ CONDULETE SOBREPOR - TAMPA CEGA</t>
  </si>
  <si>
    <t>MED10</t>
  </si>
  <si>
    <t>TAMPA METÁLICA P/ CONDULETE SOBREPOR - 1 HEXAGONAL</t>
  </si>
  <si>
    <t>MED11</t>
  </si>
  <si>
    <t>TAMPA METÁLICA P/ CONDULETE SOBREPOR - 2 POSTOS</t>
  </si>
  <si>
    <t>LEROY MERLIN</t>
  </si>
  <si>
    <t>MED12</t>
  </si>
  <si>
    <t>DISJUNTOR BIPOLAR DR (In 30mA) - DIN 63A</t>
  </si>
  <si>
    <t>MED13</t>
  </si>
  <si>
    <t>DISJUNTOR TETRAPOLAR DR (In 30mA) - DIN 80A</t>
  </si>
  <si>
    <t>COPAFER</t>
  </si>
  <si>
    <t>MED14</t>
  </si>
  <si>
    <t>DISJUNTOR TETRAPOLAR DR (In 30mA) - DIN 125A</t>
  </si>
  <si>
    <t>AMERICANAS</t>
  </si>
  <si>
    <t>MED15</t>
  </si>
  <si>
    <t>ELETRODUTO EM AÇO GALVANIZADO, PESADO, DIÂMETRO 1.1/4"</t>
  </si>
  <si>
    <t>MED16</t>
  </si>
  <si>
    <t>ELETRODUTO EM AÇO GALVANIZADO, PESADO, DIÂMETRO 2"</t>
  </si>
  <si>
    <t>MED17</t>
  </si>
  <si>
    <t>LUVA DE EMENDA PARA ELETRODUTO, AÇO GALVANIZADO, DN 2"</t>
  </si>
  <si>
    <t>LOJA ELETRICA</t>
  </si>
  <si>
    <t>MED18</t>
  </si>
  <si>
    <t>ELETROCALHA FURADA TIPO C PRÉ-GALV.QUENTE 50X25MM CHAPA 18</t>
  </si>
  <si>
    <t>MED19</t>
  </si>
  <si>
    <t>ELETROCALHA FURADA TIPO C PRÉ-GALV.QUENTE - SUPORTE VERTICAL 70X81MM</t>
  </si>
  <si>
    <t>MED20</t>
  </si>
  <si>
    <t>ELETROCALHA FURADA TIPO C PRÉ-GALV.QUENTE - TÊ RETO 90° 50X50MM CHAPA 18</t>
  </si>
  <si>
    <t>MED21</t>
  </si>
  <si>
    <t>ELETROCALHA FURADA TIPO C PRÉ-GALV.QUENTE - TALA PLANA PERFURADA 25MM</t>
  </si>
  <si>
    <t>MED22</t>
  </si>
  <si>
    <t>ELETROCALHA FURADA TIPO C PRÉ-GALV.QUENTE - TALA PLANA PERFURADA 50MM</t>
  </si>
  <si>
    <t>MED23</t>
  </si>
  <si>
    <t>ELETROCALHA FURADA TIPO C PRÉ-GALV.QUENTE - TAMPA PARA T RETO 50MM CHAPA 18</t>
  </si>
  <si>
    <t>MED24</t>
  </si>
  <si>
    <t>ELETROCALHA FURADA TIPO C PRÉ-GALV.QUENTE - TAMPA PARA T VERTICAL DESCIDA 50MM CHAPA 18</t>
  </si>
  <si>
    <t>MED25</t>
  </si>
  <si>
    <t>TERMINAL 50X50MM CHAPA 18</t>
  </si>
  <si>
    <t>MED26</t>
  </si>
  <si>
    <t>TAMPA PRESSÃO 100MM CHAPA 24</t>
  </si>
  <si>
    <t>MED27</t>
  </si>
  <si>
    <t>TAMPA PRESSÃO 50MM CHAPA 24</t>
  </si>
  <si>
    <t>MED28</t>
  </si>
  <si>
    <t>ELETROCALHA 100X50MM CHAPA 18</t>
  </si>
  <si>
    <t>MED29</t>
  </si>
  <si>
    <t>ELETROCALHA 50X50MM CHAPA 18</t>
  </si>
  <si>
    <t>MED30</t>
  </si>
  <si>
    <t>SAÍDA HORIZONTAL PARA ELETRODUTO</t>
  </si>
  <si>
    <t>MED31</t>
  </si>
  <si>
    <t>T HORIZONTAL 90° 100X50MM CHAPA 18</t>
  </si>
  <si>
    <t>MED32</t>
  </si>
  <si>
    <t>TAMPA P/ T HORIZONTAL 90° 100MM CHAPA 18</t>
  </si>
  <si>
    <t>MED33</t>
  </si>
  <si>
    <t>CURVA HORIZONTAL 90° 50X50MM CHAPA 18</t>
  </si>
  <si>
    <t>SANTIL</t>
  </si>
  <si>
    <t>MED34</t>
  </si>
  <si>
    <t>CLORADOR 1.1/2"</t>
  </si>
  <si>
    <t>MED35</t>
  </si>
  <si>
    <t>CAIXA DE INSPEÇÃO PVC COMPLETA DN 100 TIGRE</t>
  </si>
  <si>
    <t>MED36</t>
  </si>
  <si>
    <t>BOCAL SEMI-CIRCULAR CENTRO</t>
  </si>
  <si>
    <t>MED37</t>
  </si>
  <si>
    <t>VÁLVULA PRESSMATIC MICTÓRIO CROMADO 3/4"</t>
  </si>
  <si>
    <t>BALAROTI</t>
  </si>
  <si>
    <t>BREITHAUPT</t>
  </si>
  <si>
    <t>MED38</t>
  </si>
  <si>
    <t>ENGATE FLEXÍVEL COBRE CROMADO COM CANOPLA 1/2" - 30 CM</t>
  </si>
  <si>
    <t>PERING</t>
  </si>
  <si>
    <t>PETROSKI</t>
  </si>
  <si>
    <t>AP MATERIAIS</t>
  </si>
  <si>
    <t>MED39</t>
  </si>
  <si>
    <t>MED40</t>
  </si>
  <si>
    <t>TANQUE DE POLIETILENO 20000 LITROS</t>
  </si>
  <si>
    <t>MED41</t>
  </si>
  <si>
    <t>MED42</t>
  </si>
  <si>
    <t>PLACA DE SEGURANÇA "PROIBIDO DEPOSITAR MATERIAIS"</t>
  </si>
  <si>
    <t>MED43</t>
  </si>
  <si>
    <t>BLOCO AUTÔNOMO DE ILUMINAÇÃO (30 LEDS SLIM 1W) AUTONOMIA MÍNIMA 1H</t>
  </si>
  <si>
    <t>MED44</t>
  </si>
  <si>
    <t>PLACA DE SAÍDA AUTÔNOMA FACE SIMPLES COM AUTONOMIA MÍNIMA DE 2 HORAS - DIMENSÕES: L=24cm x H=18cm</t>
  </si>
  <si>
    <t>MED45</t>
  </si>
  <si>
    <t>PLACA TÁTIL, INDICAÇÃO DO AMBIENTE</t>
  </si>
  <si>
    <t>LIVRE ACESSO BRAILLE</t>
  </si>
  <si>
    <t>MED46</t>
  </si>
  <si>
    <t>PISO TÁTIL ALERTA, DE INOX, 25X25 CM</t>
  </si>
  <si>
    <t>MED47</t>
  </si>
  <si>
    <t>PISO TÁTIL DIRECIONAL, DE INOX, 25X25 CM</t>
  </si>
  <si>
    <t>MED48</t>
  </si>
  <si>
    <t>BARRA DE APOIO RETA, EM ACO INOX, COMPRIMENTO 40 CM</t>
  </si>
  <si>
    <t>MED49</t>
  </si>
  <si>
    <t xml:space="preserve">PLATAFORMA DE ACESSIBILIDADE </t>
  </si>
  <si>
    <t>MARCHI</t>
  </si>
  <si>
    <t>MED50</t>
  </si>
  <si>
    <t>TRAVE DE FUTSAL COM CESTA DE BASQUETE CONJUGADA</t>
  </si>
  <si>
    <t>JV ESPORTES</t>
  </si>
  <si>
    <t>TOPMAX SPORT</t>
  </si>
  <si>
    <t>WK ESPORTES</t>
  </si>
  <si>
    <t>MED51</t>
  </si>
  <si>
    <t>CONJUNTO PARA QUADRA ESPORTIVA DE VÔLEI (POSTES + REDE)</t>
  </si>
  <si>
    <t>MED52</t>
  </si>
  <si>
    <t>REDE DE PROTEÇÃO ESPORTIVA - NYLON FIO 2mm MALHA 12cm A 15cm</t>
  </si>
  <si>
    <t>REMAX REDES</t>
  </si>
  <si>
    <t>GISMAR</t>
  </si>
  <si>
    <t>MED53</t>
  </si>
  <si>
    <t>LETREIRO E LOGO EM ACM e=8cm - CONFORME PROJETO - INCLUSO FORNECIMENTO E INSTALAÇÃO</t>
  </si>
  <si>
    <t>NEONGAS</t>
  </si>
  <si>
    <t>ARTEPRO</t>
  </si>
  <si>
    <t>MED54</t>
  </si>
  <si>
    <t>BRISE MADEIRA - INCLUSO FORNECIMENTO E INSTALAÇÃO</t>
  </si>
  <si>
    <t>CASA MADEIRA</t>
  </si>
  <si>
    <t>MED55</t>
  </si>
  <si>
    <t>BRISE METÁLICO - INCLUSO FORNECIMENTO E INSTALAÇÃO</t>
  </si>
  <si>
    <t>MAELCO</t>
  </si>
  <si>
    <t>GARBE</t>
  </si>
  <si>
    <t>WOMATEL COMERCIO DE MATERIAL ELETRICO LTDA</t>
  </si>
  <si>
    <t>82.741.760/0001-14</t>
  </si>
  <si>
    <t>75.795.625/0001-96</t>
  </si>
  <si>
    <t>RUA DOS CAÇADORES - BLUMENAU/SC</t>
  </si>
  <si>
    <t>RUA DR. PEDRO ZIMMERMANN, 3210 - BLUMENAU/SC</t>
  </si>
  <si>
    <t>(47) 3322-4357</t>
  </si>
  <si>
    <t>(47) 2102-6655</t>
  </si>
  <si>
    <t>vendas@womatel.com.br</t>
  </si>
  <si>
    <t>vendas8@joclamar.com.br</t>
  </si>
  <si>
    <t>ANDREIA</t>
  </si>
  <si>
    <t>DIOGO MARCELINO SASSE</t>
  </si>
  <si>
    <t>LEROY MERLIN CIA BRASILEIRA DE BRICOLAGEM</t>
  </si>
  <si>
    <t>B2W COMPANHIA DIGITAL (AMERICANAS)</t>
  </si>
  <si>
    <t>01.438.784/0048-60</t>
  </si>
  <si>
    <t>00.776.574/0006-60</t>
  </si>
  <si>
    <t>R. DOMINGAS GALLETERI BLOTTA, 315 - SÃO PAULO/SP</t>
  </si>
  <si>
    <t>R. SACADURA CABRAL, 102 - RIO DE JANEIRO/RJ</t>
  </si>
  <si>
    <t>LOJA VIRTUAL</t>
  </si>
  <si>
    <t>atendimento.acom@americanas.com</t>
  </si>
  <si>
    <t>COPAFER COMERCIAL LTDA</t>
  </si>
  <si>
    <t>LOJA ELETRICA LIMITADA</t>
  </si>
  <si>
    <t>55.728.224/0001-06</t>
  </si>
  <si>
    <t>17.155.342/0003-45</t>
  </si>
  <si>
    <t>AVENIDA DOS ESTADOS, 4555 - SANTO ANDRÉ/SP</t>
  </si>
  <si>
    <t>RUA PROF. JOSE VIEIRA DE MENDONCA, 11 - BELO HORIZONTE/MG</t>
  </si>
  <si>
    <t>vendas@copafer.com.br</t>
  </si>
  <si>
    <t>sac@lojaeletrica.com.br</t>
  </si>
  <si>
    <t>SANTIL COMERCIAL ELETRICA EIRELI</t>
  </si>
  <si>
    <t>49.474.398/0008-63</t>
  </si>
  <si>
    <t>84.429.810/0001-58</t>
  </si>
  <si>
    <t>RUA HENRIQUE ONGARI, 214 - SÃO PAULO/SP</t>
  </si>
  <si>
    <t>AVENIDA MAL. DEODORO DA FONSECA, 338 - JARAGUÁ DO SUL/SC</t>
  </si>
  <si>
    <t>sac@santil.com.br</t>
  </si>
  <si>
    <t>e-atendimento@breithaupt.com.br</t>
  </si>
  <si>
    <t>BALAROTI COMÉRCIO DE MATERIAIS DE CONSTRUÇÃO SA</t>
  </si>
  <si>
    <t>PETROSKI MATERIAIS DE CONSTRUÇÃO</t>
  </si>
  <si>
    <t>77.044.618/0003-40</t>
  </si>
  <si>
    <t>01.398.219/0001-53</t>
  </si>
  <si>
    <t>R. ILO ANTONINHO MOZER, 271 - SÃO JOSÉ DOS PINHAIS/PR</t>
  </si>
  <si>
    <t>RUA FREDERICO JENSEN, 3463 - BLUMENAU/SC</t>
  </si>
  <si>
    <t>47 3334-4040</t>
  </si>
  <si>
    <t>falecom@balaroti.com.br</t>
  </si>
  <si>
    <t>PERING MATERIAIS DE CONSTRUÇÃO</t>
  </si>
  <si>
    <t>AP MATERIAIS DE CONSTRUÇÃO</t>
  </si>
  <si>
    <t>00.265.933/0001-00</t>
  </si>
  <si>
    <t>06.786.989/0001-97</t>
  </si>
  <si>
    <t>R. AMAZONAS, 3101 - BLUMENAU/SC</t>
  </si>
  <si>
    <t>R. FREDERICO JENSEN, 4450 - BLUMENAU/SC</t>
  </si>
  <si>
    <t>47 3324-1661</t>
  </si>
  <si>
    <t>47 3334-2100</t>
  </si>
  <si>
    <t>ap@apmateriais.com.br</t>
  </si>
  <si>
    <t>EDUARDO</t>
  </si>
  <si>
    <t>MULTISEG COMÉRCIO DE EQUIPAMENTOS DE SEGURANÇA</t>
  </si>
  <si>
    <t>82.669.588/0001/88</t>
  </si>
  <si>
    <t>10.498.304/0001-84</t>
  </si>
  <si>
    <t>R. SÃO PAULO, 3393 - JOINVILLE/SC</t>
  </si>
  <si>
    <t>47 3246-1212</t>
  </si>
  <si>
    <t>GRUPO LIVRE ACESSO BRAILLE SOLUÇÕES EM ACESSIBILIDADE LTDA</t>
  </si>
  <si>
    <t>MARCHI ELEVADORES EIRELI</t>
  </si>
  <si>
    <t>19.339.675/0001-98</t>
  </si>
  <si>
    <t>29.843.230/0001-02</t>
  </si>
  <si>
    <t>R. FRANCESCO CASANOVA, 193 - SÃO PAULO/SP</t>
  </si>
  <si>
    <t>R. TAMANDARÉ, 325 - ATIBAIA/SP</t>
  </si>
  <si>
    <t>contato@shoppingdobraille.com.br</t>
  </si>
  <si>
    <t>faleconosco@marchielevadores.com.br</t>
  </si>
  <si>
    <t>J&amp;V IND. E COM. DE CONSTRUÇÕES ESPORTIVAS LTDA (JV ESPORTES)</t>
  </si>
  <si>
    <t>REMAX REDES ESPORTIVAS - MARCILENE GOMES DA SILVA - ME</t>
  </si>
  <si>
    <t>04.010.163/0001-06</t>
  </si>
  <si>
    <t>19.181.402/0001-68</t>
  </si>
  <si>
    <t>R. EDMUNDO CARVALHO, 185 - SÃO PAULO/SP</t>
  </si>
  <si>
    <t>R. HEITOR DINIZ CAMPELLO, 195 A - SÃO PAULO/SP</t>
  </si>
  <si>
    <t>11 2946-5686</t>
  </si>
  <si>
    <t>11 2641-0455</t>
  </si>
  <si>
    <t>comercial@jvesportes.com.br</t>
  </si>
  <si>
    <t>vendas@remaxredes.com.br</t>
  </si>
  <si>
    <t>TOPMAX COMERCIAL</t>
  </si>
  <si>
    <t>WKESPORTESCS3</t>
  </si>
  <si>
    <t>72.924.616/0001-60</t>
  </si>
  <si>
    <t>34.674.268/0001-20</t>
  </si>
  <si>
    <t>MOGI DAS CRUZES/SP</t>
  </si>
  <si>
    <t>11 2312-4314</t>
  </si>
  <si>
    <t>11 3624-5565</t>
  </si>
  <si>
    <t>vendas@topmaxsport.com.br</t>
  </si>
  <si>
    <t>wkesportescs3@gmail.com</t>
  </si>
  <si>
    <t>GISMAR INDUSTRIA E COMERCIO DE REDES TEXTEIS LTDA</t>
  </si>
  <si>
    <t>LUMINOSOS NEON GAS LTDA</t>
  </si>
  <si>
    <t>56.757.156/0001-76</t>
  </si>
  <si>
    <t>82.961.095/0001/74</t>
  </si>
  <si>
    <t>R. IMBAÇAL, 481 - SÃO PAULO/SP</t>
  </si>
  <si>
    <t>R. NILTON CARDOSO, 285 - GASPAR/SC</t>
  </si>
  <si>
    <t>11 2079-2309</t>
  </si>
  <si>
    <t>47 3397-3339</t>
  </si>
  <si>
    <t>vendas@gismar.com.br</t>
  </si>
  <si>
    <t>morgana@neongas.com.br</t>
  </si>
  <si>
    <t>MORGANA</t>
  </si>
  <si>
    <t>CASA MADEIRA ESTRUTURAS LTDA</t>
  </si>
  <si>
    <t>ARTEPRO COMUNICAÇÃO VISUAL</t>
  </si>
  <si>
    <t>30.702.703/0001-22</t>
  </si>
  <si>
    <t>10.952.143/0001-57</t>
  </si>
  <si>
    <t>R. RUDOLF ELERT, 45 - TIMBÓ/SC</t>
  </si>
  <si>
    <t>RODOVIA BR 470 (KM 57) 2926 - BLUMENAU/SC</t>
  </si>
  <si>
    <t>47 98890-3492</t>
  </si>
  <si>
    <t>47 3338-1004</t>
  </si>
  <si>
    <t>vendas@casamadeiratimbo.com</t>
  </si>
  <si>
    <t>comercial@artepro.com.br</t>
  </si>
  <si>
    <t>Lucas/Julio</t>
  </si>
  <si>
    <t>AGNES ROQUE DE LIMA</t>
  </si>
  <si>
    <t>MAELCO CONSTRUCOES SERVICOS E COMERCIO EIRELI</t>
  </si>
  <si>
    <t>GARBE INDUSTRIA E COMERCIO - EIRELI</t>
  </si>
  <si>
    <t>04.940.766/0001-07</t>
  </si>
  <si>
    <t>82.726.308/0001-83</t>
  </si>
  <si>
    <t>R. 1822, 400, SALA 1102 - BALNEÁRIO CAMBORIU/SC</t>
  </si>
  <si>
    <t>R. ERNST KAESTNER, 905 - BLUMENAU/SC</t>
  </si>
  <si>
    <t>47 3361 8056</t>
  </si>
  <si>
    <t>47 3337-1003</t>
  </si>
  <si>
    <t>contato@garbeindustria.com.br</t>
  </si>
  <si>
    <t>CAIXA DE PASSAGEM 40X40X40 CM COM TAMPA E DRENO BRITA</t>
  </si>
  <si>
    <t>Curva 90° curta, PVC esgoto, 100 mm - Drenagem</t>
  </si>
  <si>
    <t>JUNCAO SIMPLES, PVC, DN 100 X 50 MM, SERIE NORMAL PARA ESGOTO PREDIAL FORNECIMENTO E INSTALAÇÃO</t>
  </si>
  <si>
    <t>Luva simples, PVC esgoto, 100 mm - Drenagem</t>
  </si>
  <si>
    <t>Tubo rígido c/ ponta lisa, PVC esgoto, 100 mm - Drenagem</t>
  </si>
  <si>
    <t>Escavação de caixas de passagens DN 40</t>
  </si>
  <si>
    <t>Reaterro de caixas de passagens DN 40</t>
  </si>
  <si>
    <t>Curva 90° curta, PVC esgoto, 50 mm</t>
  </si>
  <si>
    <t>REDUCAO EXCENTRICA PVC P/ ESG PREDIAL DN 100 X 50MM - FORNECIMENTO E INSTALAÇÃO</t>
  </si>
  <si>
    <t>FILTRO ANAERÓBIO RETANGULAR, EM ALVENARIA COM BLOCOS DE CONCRETO, DIMENSÕES INTERNAS: 4,5 X 3,0 X 1,20 M, VOLUME ÚTIL: 16200 l</t>
  </si>
  <si>
    <t>TANQUE SÉPTICO RETANGULAR, EM ALVENARIA COM BLOCOS DE CONCRETO, DIMENSÕES INTERNAS: 2,2 X 4,4 X 2,0 M, VOLUME ÚTIL: 19360 L</t>
  </si>
  <si>
    <t>Joelho 45°, PVC esgoto, 100 mm</t>
  </si>
  <si>
    <t>Joelho 45°, PVC esgoto, 50 mm</t>
  </si>
  <si>
    <t>Joelho 90°, PVC esgoto, 50 mm</t>
  </si>
  <si>
    <t>Junção simples, PVC esgoto, 100 x 100 mm</t>
  </si>
  <si>
    <t>Luva simples, PVC esgoto, 100 mm</t>
  </si>
  <si>
    <t>Luva simples, PVC esgoto, 50 mm</t>
  </si>
  <si>
    <t>Sifão de copo p/ pia e lavatório 1" x 2"</t>
  </si>
  <si>
    <t>Tubo rígido c/ ponta lisa, PVC esgoto, 100 mm</t>
  </si>
  <si>
    <t>Tubo rígido c/ ponta lisa, PVC esgoto, 50 mm</t>
  </si>
  <si>
    <t>Bucha de redução sold. longa  40 x 25 mm - Água fria</t>
  </si>
  <si>
    <t>Joelho 45° soldável 25 mm - Alimentação</t>
  </si>
  <si>
    <t>Joelho 90° soldável 25 mm - Alimentação</t>
  </si>
  <si>
    <t>Joelho 90° soldável c/ bucha de latão 25 mm x 3/4" - Água fria</t>
  </si>
  <si>
    <t>Joelho 90° soldável 40 mm - Água fria</t>
  </si>
  <si>
    <t>BUCHA DE REDUÇÃO DE PVC, SOLDÁVEL, LONGA, COM 40 X 25 MM, PARA ÁGUA FRIA PREDIAL</t>
  </si>
  <si>
    <t>TÊ DE REDUÇÃO, PVC, SOLDÁVEL, 40 MM X 25 MM, PARA ÁGUA FRIAL PREDIAL</t>
  </si>
  <si>
    <t>PORTA DE VIDRO DE ABRIR, DUAS FOLHAS, 350X380CM - FORNECIMENTO E INSTALAÇÃO</t>
  </si>
  <si>
    <t>COMP19</t>
  </si>
  <si>
    <t>PORTA DE ALUMÍNIO DE CORRER COM LAMBRI, COM GUARNIÇÃO, FIXAÇÃO COM PARAFUSOS - FORNECIMENTO E INSTALAÇÃO</t>
  </si>
  <si>
    <t>COMP20</t>
  </si>
  <si>
    <t>APLICAÇÃO MANUAL DE PINTURA COM TINTA EPÓXI EM PAREDES, DUAS DEMÃOS</t>
  </si>
  <si>
    <t>LAJE PRÉ-MOLDADA UNIDIRECIONAL COM VÃOS MAIORES QUE 3,0 M, BIAPOIADA, ENCHIMENTO EM CERÂMICA, VIGOTA TRELIÇADA, ALTURA TOTAL DA LAJE - LT (ENCHIMENTO+CAPA) = 8+4). AF_09/2018</t>
  </si>
  <si>
    <t>LAJE PRÉ-MOLDADA UNIDIRECIONAL COM VÃOS MAIORES QUE 3,0 M, BIAPOIADA, ENCHIMENTO EM CERÂMICA, VIGOTA TRELIÇADA, ALTURA TOTAL DA LAJE - LT (ENCHIMENTO+CAPA) = 25+5</t>
  </si>
  <si>
    <t>Tê de redução 90° soldável 40 x 25 mm - Água fria</t>
  </si>
  <si>
    <t>Tê 90° soldável 40 mm - Água fria</t>
  </si>
  <si>
    <t>Torneira de jardim 25 mm x 3/4"</t>
  </si>
  <si>
    <t>Tubo PVC soldável 25 mm - Água fria</t>
  </si>
  <si>
    <t>Tubo PVC soldável 40 mm - Água fria</t>
  </si>
  <si>
    <t>Braçadeira galvanizada 2"</t>
  </si>
  <si>
    <t>Braçadeira galvanizada 3/4"</t>
  </si>
  <si>
    <t>Arruela lisa galvanizada 1/4"</t>
  </si>
  <si>
    <t>Arruela lisa galvanizada 5/16"</t>
  </si>
  <si>
    <t>Bucha de nylon S10</t>
  </si>
  <si>
    <t>Bucha de nylon S4</t>
  </si>
  <si>
    <t>Bucha de nylon S6</t>
  </si>
  <si>
    <t>Cabo unipolar cobre 450/750V 1,5 mm² - Amarelo</t>
  </si>
  <si>
    <t>Cabo unipolar cobre 450/750V 1,5 mm² - Azul claro</t>
  </si>
  <si>
    <t>Cabo unipolar cobre 450/750V 1,5 mm² - Branco</t>
  </si>
  <si>
    <t>Cabo unipolar cobre 450/750V 1,5 mm² - Verde-amarelo</t>
  </si>
  <si>
    <t>Cabo unipolar cobre 450/750V 2,5 mm² - Azul claro</t>
  </si>
  <si>
    <t>Cabo unipolar cobre 450/750V 2,5 mm² - Branco</t>
  </si>
  <si>
    <t>Cabo unipolar cobre 450/750V 2,5 mm² - Verde-amarelo</t>
  </si>
  <si>
    <t>COMP21</t>
  </si>
  <si>
    <t>Condulete alumínio encaixe tipo E</t>
  </si>
  <si>
    <t>Condulete alumínio encaixe tipo L 3/4"</t>
  </si>
  <si>
    <t>Condulete alumínio encaixe tipo T 3/4"</t>
  </si>
  <si>
    <t>Disjuntor unipolar termomagnético 10 A</t>
  </si>
  <si>
    <t>Disjuntor unipolar termomagnético 20 A</t>
  </si>
  <si>
    <t>Distanciador baixo p/ tirante 38mm</t>
  </si>
  <si>
    <t>ELETRODUTO EM AÇO GALVANIZADO, LEVE, DIÂMETRO 3/4"</t>
  </si>
  <si>
    <t>LUVA PARA ELETRODUTO, EM ACO GALVANIZADO ELETROLITICO, DIAMETRO DE 50 MM (2") - FORNECIMENTO E INSTALAÇÃO</t>
  </si>
  <si>
    <t>Suporte vertical 70x81mm</t>
  </si>
  <si>
    <t>Tala plana perfurada 25mm</t>
  </si>
  <si>
    <t>Tampa p/ T reto 90° 50x25mm chapa 18</t>
  </si>
  <si>
    <t>Tampa p/ T vertical descida 50x25mm chapa 18</t>
  </si>
  <si>
    <t>T vertical descida 50x25mm chapa 18</t>
  </si>
  <si>
    <t>Eletrocalha 50x25mm chapa 18</t>
  </si>
  <si>
    <t>Eletroduto galvanizado leve 3/4"</t>
  </si>
  <si>
    <t>Eletroduto galvanizado pesado 2"</t>
  </si>
  <si>
    <t>Eletroduto PVC flexivel pesado 2"</t>
  </si>
  <si>
    <t>Luva aço galvanizado leve 1"</t>
  </si>
  <si>
    <t>Parafuso fenda galvan. cab. panela 2,9x25mm autoatarrachante</t>
  </si>
  <si>
    <t>Parafuso fenda galvan. cab. panela 4,2x32mm autoatarrachante</t>
  </si>
  <si>
    <t>Parafuso galvan. cabeça lentilha 1/4"x5/8" máquina rosca total</t>
  </si>
  <si>
    <t>Parafuso galvan. cab. sext. 5/16"x2" rosca soberba</t>
  </si>
  <si>
    <t>Porca sextavada galvan. 1/4"</t>
  </si>
  <si>
    <t>Tampa metálica sobrepor p/ condulete interruptor 1 tecla simples</t>
  </si>
  <si>
    <t>Tampa metálica sobrepor p/ condulete 2 tomadas hexagonal 2P+T 10A</t>
  </si>
  <si>
    <t>Tampa metálica sobrepor p/ condulete interruptor tampa cega</t>
  </si>
  <si>
    <t>Tampa pressão 50mm chapa 24</t>
  </si>
  <si>
    <t>Vergalhão galvanizado rosca total 1/4"x(comp. p/ proj)</t>
  </si>
  <si>
    <t>ESPELHO DE CRISTAL 4MM - FORNECIMENTO E INSTALAÇÃO</t>
  </si>
  <si>
    <t>COMP28</t>
  </si>
  <si>
    <t>TOALHEIRO PLASTICO TIPO DISPENSER PARA PAPEL TOALHA INTERFOLHADO - FORNECIMENTO E INSTALAÇÃO</t>
  </si>
  <si>
    <t>COMP29</t>
  </si>
  <si>
    <t>PAPELEIRA PLASTICA TIPO DISPENSER PARA PAPEL HIGIÊNICO ROLÃO - FORNECIMENTO E INSTALAÇÃO</t>
  </si>
  <si>
    <t xml:space="preserve">bwc </t>
  </si>
  <si>
    <t>COMP30</t>
  </si>
  <si>
    <t>LAVATÓRIO PARA PCD - FORNECIMENTO E INSTALAÇÃO</t>
  </si>
  <si>
    <t>Guarda corpo térreo</t>
  </si>
  <si>
    <t>MED56</t>
  </si>
  <si>
    <t>MED57</t>
  </si>
  <si>
    <t>SUPORTE PARA EXTINTOR 4KG TRIPÉ</t>
  </si>
  <si>
    <t>TIMBÓ EXTINTORES</t>
  </si>
  <si>
    <t>PLACA "EXTINTOR"</t>
  </si>
  <si>
    <t>ADAM DISTRIBUIDORA</t>
  </si>
  <si>
    <t>COMP31</t>
  </si>
  <si>
    <t>PORTA EM ALUMÍNIO DE ABRIR DUPLA TIPO VENEZIANA COM GUARNIÇÃO, FIXAÇÃO COM PARAFUSOS - FORNECIMENTO E INSTALAÇÃO. AF_12/2019</t>
  </si>
  <si>
    <t>P13</t>
  </si>
  <si>
    <t>P20</t>
  </si>
  <si>
    <t>5.1.7</t>
  </si>
  <si>
    <t>5.1.8</t>
  </si>
  <si>
    <t>P16</t>
  </si>
  <si>
    <t>P19</t>
  </si>
  <si>
    <t>REMOÇÕES E DEMOLIÇÕES</t>
  </si>
  <si>
    <t>4.1.2</t>
  </si>
  <si>
    <t>6.1.2</t>
  </si>
  <si>
    <t>11.2</t>
  </si>
  <si>
    <t>11.2.1</t>
  </si>
  <si>
    <t>11.2.2</t>
  </si>
  <si>
    <t>11.2.3</t>
  </si>
  <si>
    <t>12.2.23</t>
  </si>
  <si>
    <t>13.1.14</t>
  </si>
  <si>
    <t>13.1.6</t>
  </si>
  <si>
    <t>13.1.7</t>
  </si>
  <si>
    <t>13.1.9</t>
  </si>
  <si>
    <t>13.1.8</t>
  </si>
  <si>
    <t>13.1.10</t>
  </si>
  <si>
    <t>13.1.11</t>
  </si>
  <si>
    <t>13.1.12</t>
  </si>
  <si>
    <t>13.1.13</t>
  </si>
  <si>
    <t>13.1.15</t>
  </si>
  <si>
    <t>13.1.16</t>
  </si>
  <si>
    <t>13.1.17</t>
  </si>
  <si>
    <t>13.1.18</t>
  </si>
  <si>
    <t>13.1.19</t>
  </si>
  <si>
    <t>13.1.20</t>
  </si>
  <si>
    <t>13.1.21</t>
  </si>
  <si>
    <t>13.1.22</t>
  </si>
  <si>
    <t>13.1.23</t>
  </si>
  <si>
    <t>13.1.24</t>
  </si>
  <si>
    <t>13.1.25</t>
  </si>
  <si>
    <t>13.1.26</t>
  </si>
  <si>
    <t>13.1.27</t>
  </si>
  <si>
    <t>14.1.5</t>
  </si>
  <si>
    <t>14.1.6</t>
  </si>
  <si>
    <t>17.2</t>
  </si>
  <si>
    <t>17.2.1</t>
  </si>
  <si>
    <t>CONTRAPISO</t>
  </si>
  <si>
    <t>2.3.2</t>
  </si>
  <si>
    <t>2.3.3</t>
  </si>
  <si>
    <t>2.3.4</t>
  </si>
  <si>
    <t>2.3.5</t>
  </si>
  <si>
    <t>2 camadas de 5cm</t>
  </si>
  <si>
    <t>Área de contrapiso</t>
  </si>
  <si>
    <t>.</t>
  </si>
  <si>
    <t>PLATAFORMA ELEVATÓRIA</t>
  </si>
  <si>
    <t>COMPLEXO ESPORTIVO DE TIMBÓ - FASE 03</t>
  </si>
  <si>
    <t>Demolição de alvenaria convencional de bloco maciço, manual, sem reaproveitamento - Pav. Térreo</t>
  </si>
  <si>
    <t>Demolição de alvenaria convencional de bloco maciço, manual, sem reaproveitamento - Pav. Superior</t>
  </si>
  <si>
    <t>Demolição de argamassas, manual, sem reaproveitamento - Pav. Térreo</t>
  </si>
  <si>
    <t>Demolição de argamassas, manual, sem reaproveitamento - Pav. Superior</t>
  </si>
  <si>
    <t>Demolição de lajes (escada), com martelete, sem reaproveitamento</t>
  </si>
  <si>
    <t>Demolição de rampa</t>
  </si>
  <si>
    <t>Demolição de viga baldrame</t>
  </si>
  <si>
    <t>Remoção de escadas de madeira</t>
  </si>
  <si>
    <t>Remoção de vasos sanitários</t>
  </si>
  <si>
    <t>Remoção de lavatórios</t>
  </si>
  <si>
    <t>Remoção de porta de madeira de abrir simples, 70x210cm, sem reaproveitamento</t>
  </si>
  <si>
    <t>Remoção de porta de madeira de abrir simples, 80x210cm, sem reaproveitamento</t>
  </si>
  <si>
    <t>Remoção de porta de madeira de abrir simples, 90x210cm, sem reaproveitamento</t>
  </si>
  <si>
    <t>Remoção de porta de metal de abrir simples, 100x210cm, sem reaproveitamento</t>
  </si>
  <si>
    <t>Remoção de porta de metal de abrir simples, 140x210cm, sem reaproveitamento</t>
  </si>
  <si>
    <t>Remoção de porta de metal de abrir simples, 167x210cm, sem reaproveitamento</t>
  </si>
  <si>
    <t>Remoção de porta de metal de abrir simples, 170x211cm, sem reaproveitamento</t>
  </si>
  <si>
    <t>Remoção de porta de metal de abrir simples, 600x380cm, sem reaproveitamento</t>
  </si>
  <si>
    <t>Remoção de porta de metal de correr dupla, 280x250cm, sem reaproveitamento</t>
  </si>
  <si>
    <t>Remoção de porta de metal de correr dupla, 600x380cm, sem reaproveitamento</t>
  </si>
  <si>
    <t>Remoção de porta de metal de correr dupla, 285x210cm, sem reaproveitamento</t>
  </si>
  <si>
    <t>Remoção de porta 90x210cm, sem reaproveitamento</t>
  </si>
  <si>
    <t>Remoção de portal de metal de abrir dupla, 393x270cm, sem reaproveitamento</t>
  </si>
  <si>
    <t>Janela de metal basculante, 50x50cm, sem reaproveitamento</t>
  </si>
  <si>
    <t>Janela de metal basculante, 110x80cm, sem reaproveitamento</t>
  </si>
  <si>
    <t>Janela de metal guilhotina, 130x121cm, sem reaproveitamento</t>
  </si>
  <si>
    <t>Janela de metal guilhotina, 131x145cm, sem reaproveitamento</t>
  </si>
  <si>
    <t>Janela de metal guilhotina, 150x80cm, sem reaproveitamento</t>
  </si>
  <si>
    <t>Janela de metal guilhotina, 159x121cm, sem reaproveitamento</t>
  </si>
  <si>
    <t>Janela de metal guilhotina, 170x121cm, sem reaproveitamento</t>
  </si>
  <si>
    <t>Janela de metal guilhotina, 188x121cm, sem reaproveitamento</t>
  </si>
  <si>
    <t>Janela de metal guilhotina, 198x121cm, sem reaproveitamento</t>
  </si>
  <si>
    <t>Janela de metal guilhotina, 287x142cm, sem reaproveitamento</t>
  </si>
  <si>
    <t>Janela de metal guilhotina, 288x121cm, sem reaproveitamento</t>
  </si>
  <si>
    <t>Janela de metal guilhotina, 290x145cm, sem reaproveitamento</t>
  </si>
  <si>
    <t>1.2.4</t>
  </si>
  <si>
    <t>1.2.5</t>
  </si>
  <si>
    <t>1.2.6</t>
  </si>
  <si>
    <t>1.2.7</t>
  </si>
  <si>
    <t>1.2.8</t>
  </si>
  <si>
    <t>1.2.9</t>
  </si>
  <si>
    <t>1.2.10</t>
  </si>
  <si>
    <t>Entulho * empolamento</t>
  </si>
  <si>
    <t>Empolamento 40%</t>
  </si>
  <si>
    <t xml:space="preserve">Vigas baldrames </t>
  </si>
  <si>
    <t>Blocos B2 60x60x35cm</t>
  </si>
  <si>
    <t>Blocos B3 75x175x75cm</t>
  </si>
  <si>
    <t>Blocos B4 66x71x35cm</t>
  </si>
  <si>
    <t>Blocos B5 66x70x35cm</t>
  </si>
  <si>
    <t>laje pré moldada</t>
  </si>
  <si>
    <t>3.2.2</t>
  </si>
  <si>
    <t>3.2.3</t>
  </si>
  <si>
    <t>Aço CA-50 Ø6,3mm - Escadas + Arquibancada</t>
  </si>
  <si>
    <t>Aço CA-50 Ø10,0mm - Escadas + Arquibancada</t>
  </si>
  <si>
    <t>Aço CA-50 Ø12,5mm - Escadas + Arquibancada</t>
  </si>
  <si>
    <t>Aço CA-50 Ø16,0mm - Escadas + Arquibancada</t>
  </si>
  <si>
    <t>Formas - Escadas + Arquibancada</t>
  </si>
  <si>
    <t>Concretagem - Escadas + Arquibancada</t>
  </si>
  <si>
    <t>ESCADAS E ARQUIBANCADAS</t>
  </si>
  <si>
    <t>ESQUADRIAS</t>
  </si>
  <si>
    <t>Porta de madeira de abrir simples, 70x210cm</t>
  </si>
  <si>
    <t>Porta de madeira de abrir simples, 80x210cm</t>
  </si>
  <si>
    <t>Porta de madeira de abrir simples, 90x210cm</t>
  </si>
  <si>
    <t>Porta de vidro 4mm de abrir, duas folhas, 350x380cm</t>
  </si>
  <si>
    <t>Janela de alumínio de correr, 2 folhas com vidro 4mm, 100x70cm</t>
  </si>
  <si>
    <t>Janela de alumínio de correr, 2 folhas com vidro 4mm, 150x100cm</t>
  </si>
  <si>
    <t>Janela de alumínio de correr, 2 folhas com vidro 4mm, 190x100cm</t>
  </si>
  <si>
    <t>Janela de alumínio de correr, 2 folhas com vidro 4mm, 200x70cm</t>
  </si>
  <si>
    <t>Janela de alumínio de correr, 2 folhas com vidro 4mm, 200x100cm</t>
  </si>
  <si>
    <t>Janela de alumínio de correr, 2 folhas com vidro 4mm, 200x120cm</t>
  </si>
  <si>
    <t>Janela de alumínio de correr, 2 folhas com vidro 4mm, 205x140cm</t>
  </si>
  <si>
    <t>Janela de alumínio de correr, 2 folhas com vidro 4mm, 250x120cm</t>
  </si>
  <si>
    <t>Janela de alumínio de correr, 2 folhas com vidro 4mm, 270x170cm</t>
  </si>
  <si>
    <t>Janela de alumínio de correr, 2 folhas com vidro 4mm, 300x145cm</t>
  </si>
  <si>
    <t>Janela de alumínio basculante, vidro 4mm, 100x70cm</t>
  </si>
  <si>
    <t>Janela de alumínio basculante, vidro 4mm, 300x70cm</t>
  </si>
  <si>
    <t>Janela de alumínio basculante, vidro 4mm, 320x70cm</t>
  </si>
  <si>
    <t>Janela de alumínio basculante, vidro 4mm, 450x70cm</t>
  </si>
  <si>
    <t>Janela fixa de alumínio, vidro 4mm, 465x170cm</t>
  </si>
  <si>
    <t>Janela de alumínio de correr, 4 folhas com vidro 4mm, 450x120cm</t>
  </si>
  <si>
    <t>5.1.9</t>
  </si>
  <si>
    <t>5.1.10</t>
  </si>
  <si>
    <t xml:space="preserve">REVESTIMENTO EM PINTURA ACRÍLICA </t>
  </si>
  <si>
    <t>DML</t>
  </si>
  <si>
    <t xml:space="preserve">Banheiro cabine </t>
  </si>
  <si>
    <t>Banheiro PNE</t>
  </si>
  <si>
    <t xml:space="preserve">Copa </t>
  </si>
  <si>
    <t xml:space="preserve">Cozinha </t>
  </si>
  <si>
    <t xml:space="preserve">Vestiário </t>
  </si>
  <si>
    <t xml:space="preserve">Patamar arquibancada </t>
  </si>
  <si>
    <t xml:space="preserve">Circulação </t>
  </si>
  <si>
    <t xml:space="preserve">Hall </t>
  </si>
  <si>
    <t xml:space="preserve">Revestimento em forro </t>
  </si>
  <si>
    <t>8.1.2</t>
  </si>
  <si>
    <t>8.1.3</t>
  </si>
  <si>
    <t>8.1.4</t>
  </si>
  <si>
    <t>8.1.5</t>
  </si>
  <si>
    <t>REVESTIMENTO DE PINTURA</t>
  </si>
  <si>
    <t>8.2</t>
  </si>
  <si>
    <t>8.2.1</t>
  </si>
  <si>
    <t>Pintura alto tráfego arquibancada</t>
  </si>
  <si>
    <t>Bucha de redução longa, PVC esgoto, 50 x 40 mm</t>
  </si>
  <si>
    <t>Caixa de gordura 31,4 L</t>
  </si>
  <si>
    <t>Caixa sifonada PVC 150x150x50 mm</t>
  </si>
  <si>
    <t>Caixa sifonada PVC 100x100x50 mm</t>
  </si>
  <si>
    <t>Curva 90° curta, PVC esgoto, 100 mm</t>
  </si>
  <si>
    <t>Curva 90° curta, PVC esgoto, 40 mm</t>
  </si>
  <si>
    <t>Joelho 45°, PVC esgoto, 40 mm</t>
  </si>
  <si>
    <t>Joelho 90°, PVC esgoto, 100 mm</t>
  </si>
  <si>
    <t>Joelho 90°, PVC esgoto, 40 mm</t>
  </si>
  <si>
    <t>Joelho 90° c/ anel p/ esgoto secundário, 40 mm x 1.1/2"</t>
  </si>
  <si>
    <t>Junção simples, PVC esgoto, 100 x 50 mm</t>
  </si>
  <si>
    <t>Junção simples, PVC esgoto, 40 x 40 mm</t>
  </si>
  <si>
    <t>Junção simples, PVC esgoto, 50 x 50 mm</t>
  </si>
  <si>
    <t>Luva, PVC esgoto, 40 mm</t>
  </si>
  <si>
    <t>Redução excêntrica, PVC esgoto, 100 x 50 mm</t>
  </si>
  <si>
    <t>Sifão de copo p/ pia e lavatório 1" x 1.1/2"</t>
  </si>
  <si>
    <t>Sifão flexível p/ mictório 1.1/4" x 2"</t>
  </si>
  <si>
    <t>Tê sanitário, PVC esgoto, 100 x 50 mm</t>
  </si>
  <si>
    <t>12.2.24</t>
  </si>
  <si>
    <t>12.2.25</t>
  </si>
  <si>
    <t>12.2.26</t>
  </si>
  <si>
    <t>12.2.27</t>
  </si>
  <si>
    <t>12.2.28</t>
  </si>
  <si>
    <t>Tê sanitário, PVC esgoto, 50 x 50 mm</t>
  </si>
  <si>
    <t>Tubo rígido c/ ponta lisa, PVC esgoto, 40 mm</t>
  </si>
  <si>
    <t>Válvula p/ lavatório e tanque - 1"</t>
  </si>
  <si>
    <t>INSTALAÇÕES HIDROSSANITÁRIAS - VENTILAÇÃO</t>
  </si>
  <si>
    <t>Curva 90° curta, PVC esgoto, 50 mm - Ventilação</t>
  </si>
  <si>
    <t>Joelho 90°, PVC esgoto, 50 mm - Ventilação</t>
  </si>
  <si>
    <t>Luva simples, PVC esgoto, 50 mm - Ventilação</t>
  </si>
  <si>
    <t>Tê sanitário, PVC esgoto, 50 x 50 mm - Ventilação</t>
  </si>
  <si>
    <t>Terminal de ventilação, PVC esgoto, 50 mm - Ventilação</t>
  </si>
  <si>
    <t>Tubo rígido c/ ponta lisa, PVC esgoto, 50 mm - Ventilação</t>
  </si>
  <si>
    <t>13.1.28</t>
  </si>
  <si>
    <t>13.1.29</t>
  </si>
  <si>
    <t>13.1.30</t>
  </si>
  <si>
    <t>13.1.31</t>
  </si>
  <si>
    <t>13.1.32</t>
  </si>
  <si>
    <t>13.1.33</t>
  </si>
  <si>
    <t>Adaptador sold. curto c/ bolsa-rosca p/ registro 25 mm x 3/4" - Água fria</t>
  </si>
  <si>
    <t>Chuveiro 25 mm x 3/4"</t>
  </si>
  <si>
    <t>Curva 90° soldável 25 mm - Água fria</t>
  </si>
  <si>
    <t>Curva 90° soldável 40 mm - Água fria</t>
  </si>
  <si>
    <t>Curva de transposição 25 mm - Água fria</t>
  </si>
  <si>
    <t>Engate flexível cobre cromado com canopla 1/2" - 30 cm</t>
  </si>
  <si>
    <t>Engate flexível plástico 1/2" - 30 cm</t>
  </si>
  <si>
    <t>Joelho 45° soldável 40 mm - Água fria</t>
  </si>
  <si>
    <t>Joelho de redução soldável c/ rosca 25 mm x 1/2" - Água fria</t>
  </si>
  <si>
    <t>Joelho 90° soldável c/ bucha de latão 25 mm x 1/2" - Água fria</t>
  </si>
  <si>
    <t>Luva soldável c/ rosca 25 mm x 3/4" - Água fria</t>
  </si>
  <si>
    <t>Luva soldável 40 mm - Água fria</t>
  </si>
  <si>
    <t>Mictório de descarga contínua 1/2"</t>
  </si>
  <si>
    <t>Registro esfera VS compacto soldável PVC 40 mm - Água fria</t>
  </si>
  <si>
    <t>Registro de gaveta c/ canopla cromada 3/4" - Água fria</t>
  </si>
  <si>
    <t>Registro de pressão c/ canopla cromada 3/4" - Água fria</t>
  </si>
  <si>
    <t>Tê red. 90° sold. c/ bucha latão B central 25 mm x 1/2" - Água fria</t>
  </si>
  <si>
    <t>Tê 90° soldável 25 mm - Água fria</t>
  </si>
  <si>
    <t>Torneira de lavatório 25 mm x 1/2"</t>
  </si>
  <si>
    <t>Torneira de cozinha 25 mm x 3/4"</t>
  </si>
  <si>
    <t>Pressmatic mictório cromado 1/2"</t>
  </si>
  <si>
    <t>Vaso sanitário c/ caixa acoplada 1/2"</t>
  </si>
  <si>
    <t>Lavatório louça com coluna</t>
  </si>
  <si>
    <t>Bancada</t>
  </si>
  <si>
    <t>Tanque cuba simples</t>
  </si>
  <si>
    <t>15.1.10</t>
  </si>
  <si>
    <t>15.1.11</t>
  </si>
  <si>
    <t>15.1.12</t>
  </si>
  <si>
    <t>15.1.13</t>
  </si>
  <si>
    <t>15.1.14</t>
  </si>
  <si>
    <t>15.1.15</t>
  </si>
  <si>
    <t>15.1.16</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</si>
  <si>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</si>
  <si>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</si>
  <si>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</si>
  <si>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</si>
  <si>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</si>
  <si>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</si>
  <si>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</si>
  <si>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</si>
  <si>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</si>
  <si>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</si>
  <si>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</si>
  <si>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</si>
  <si>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</si>
  <si>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</si>
  <si>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</si>
  <si>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</si>
  <si>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</si>
  <si>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</si>
  <si>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</si>
  <si>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</si>
  <si>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</si>
  <si>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</si>
  <si>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</si>
  <si>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</si>
  <si>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</si>
  <si>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</si>
  <si>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</si>
  <si>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15.1.44</t>
  </si>
  <si>
    <t>15.1.45</t>
  </si>
  <si>
    <t>15.1.46</t>
  </si>
  <si>
    <t>15.1.47</t>
  </si>
  <si>
    <t>15.1.48</t>
  </si>
  <si>
    <t>15.1.49</t>
  </si>
  <si>
    <t>15.1.50</t>
  </si>
  <si>
    <t>15.1.51</t>
  </si>
  <si>
    <t>15.1.52</t>
  </si>
  <si>
    <t>15.1.53</t>
  </si>
  <si>
    <t>15.1.54</t>
  </si>
  <si>
    <t>15.1.55</t>
  </si>
  <si>
    <t>15.1.56</t>
  </si>
  <si>
    <t>15.1.57</t>
  </si>
  <si>
    <t>15.1.58</t>
  </si>
  <si>
    <t>15.1.59</t>
  </si>
  <si>
    <t>Braçadeira galvanizada 1.1/4"</t>
  </si>
  <si>
    <t>Braçadeira galvanizada 1"</t>
  </si>
  <si>
    <t>Cabo unipolar cobre 450/750V 16 mm² - Verde-amarelo</t>
  </si>
  <si>
    <t>Cabo unipolar cobre 450/750V 2,5 mm² - Vermelho</t>
  </si>
  <si>
    <t>Cabo unipolar cobre 450/750V 25 mm² - Azul claro</t>
  </si>
  <si>
    <t>Cabo unipolar cobre 450/750V 25 mm² - Branco</t>
  </si>
  <si>
    <t>Cabo unipolar cobre 450/750V 25 mm² - Preto</t>
  </si>
  <si>
    <t>Cabo unipolar cobre 450/750V 25 mm² - Verde-amarelo</t>
  </si>
  <si>
    <t>Cabo unipolar cobre 450/750V 25 mm² - Vermelho</t>
  </si>
  <si>
    <t>Cabo unipolar cobre 450/750V 50 mm² - Azul claro</t>
  </si>
  <si>
    <t>Cabo unipolar cobre 450/750V 50 mm² - Branco</t>
  </si>
  <si>
    <t>Cabo unipolar cobre 450/750V 50 mm² - Preto</t>
  </si>
  <si>
    <t>Cabo unipolar cobre 450/750V 50 mm² - Vermelho</t>
  </si>
  <si>
    <t>Cabo unipolar cobre 450/750V 6 mm² - Azul claro</t>
  </si>
  <si>
    <t>Cabo unipolar cobre 450/750V 6 mm² - Branco</t>
  </si>
  <si>
    <t>Cabo unipolar cobre 450/750V 6 mm² - Preto</t>
  </si>
  <si>
    <t>Cabo unipolar cobre 450/750V 6 mm² - Verde-amarelo</t>
  </si>
  <si>
    <t>Cabo unipolar cobre 450/750V 6 mm² - Vermelho</t>
  </si>
  <si>
    <t>Disjuntor unipolar termomagnético 40 A</t>
  </si>
  <si>
    <t>COMP32</t>
  </si>
  <si>
    <t>DISJUNTOR TRIPOLAR TIPO TERMOMAGNÉTICO, CORRENTE NOMINAL DE 70A - FORNECIMENTO E INSTALAÇÃO. AF_10/2020</t>
  </si>
  <si>
    <t>COMP33</t>
  </si>
  <si>
    <t>DISJUNTOR TRIPOLAR TIPO TERMOMAGNÉTICO, CORRENTE NOMINAL DE 125A - FORNECIMENTO E INSTALAÇÃO. AF_10/2020</t>
  </si>
  <si>
    <t>Disjuntor tripolar termomagnético 125 A</t>
  </si>
  <si>
    <t>Disjuntor tripolar termomagnético 70 A</t>
  </si>
  <si>
    <t>Interruptor tetrapolar DR (3 fases/neutro - In 30mA) - DIN - 125 A</t>
  </si>
  <si>
    <t>Interruptor tetrapolar DR (3 fases/neutro - In 30mA) - DIN - 80 A</t>
  </si>
  <si>
    <t>Eletrocalha 100x50mm chapa 18</t>
  </si>
  <si>
    <t>Eletrocalha 50x50mm chapa 18</t>
  </si>
  <si>
    <t>Suporte vertical 70x96mm</t>
  </si>
  <si>
    <t>Tala plana perfurada 50mm</t>
  </si>
  <si>
    <t>Tampa p/ T reto 100mm chapa 18</t>
  </si>
  <si>
    <t>Tampa p/ T reto 50mm chapa 18</t>
  </si>
  <si>
    <t>T reto 90° 100x100mm chapa 18</t>
  </si>
  <si>
    <t>T reto 90° 50x50mm chapa 18</t>
  </si>
  <si>
    <t>Eletroduto galvanizado leve 1"</t>
  </si>
  <si>
    <t>Eletroduto galvanizado pesado 1.1/4"</t>
  </si>
  <si>
    <t>Quadro distribuição chapa pintada 24 disjuntores</t>
  </si>
  <si>
    <t>Quadro distribuição plástico 12 disjuntores</t>
  </si>
  <si>
    <t>Saída horizontal para eletroduto</t>
  </si>
  <si>
    <t>T horizontal 90° 100x500mm chapa 18</t>
  </si>
  <si>
    <t>T horizontal 90° 50x25mm chapa 18</t>
  </si>
  <si>
    <t>Tampa metálica sobrepor p/ condulete tomada hexagonal 2P+T 10A</t>
  </si>
  <si>
    <t>Tampa metálica sobrepor p/ condulete tomada hexagonal 2P+T 20A</t>
  </si>
  <si>
    <t>Tampa metálica sobrepor p/ condulete interruptor 1 tecla paralela</t>
  </si>
  <si>
    <t>Tampa metálica sobrepor p/ condulete interruptor 1 tecla simples + tomada hexagonal</t>
  </si>
  <si>
    <t>Tampa p/ T horizontal 90° 100mm chapa 18</t>
  </si>
  <si>
    <t>Tampa p/ T horizontal 90° 50x25mm chapa 18</t>
  </si>
  <si>
    <t>Tampa pressão 100mm chapa 24</t>
  </si>
  <si>
    <t>Terminal 50x50mm chapa 18</t>
  </si>
  <si>
    <t>Terminal 50x25mm chapa 18</t>
  </si>
  <si>
    <t>Corrimão h = 90cm</t>
  </si>
  <si>
    <t>Guarda-corpo aço galvanizado h variável</t>
  </si>
  <si>
    <t>Puxador em aço inox para PCD</t>
  </si>
  <si>
    <t>16.1.3</t>
  </si>
  <si>
    <t>GUARDA CORPO, CORRIMÃO E PISO TÁTIL E ETC</t>
  </si>
  <si>
    <t>Piso podotátil alerta, em aço inox, dimensões 25 x 25 cm</t>
  </si>
  <si>
    <t>Piso podotátil direcional, em aço inox, 25 x 25 cm</t>
  </si>
  <si>
    <t>Placa tátil (indicando o ambiente)</t>
  </si>
  <si>
    <t>Plataforma de acessibilidade - h percurso &lt; 3,70m</t>
  </si>
  <si>
    <t>16.1.4</t>
  </si>
  <si>
    <t>16.1.5</t>
  </si>
  <si>
    <t>16.1.6</t>
  </si>
  <si>
    <t>Trave de futsal com cesta de basquete</t>
  </si>
  <si>
    <t>Kit postes e rede de volêi</t>
  </si>
  <si>
    <t>Tela de polietieno 2mm</t>
  </si>
  <si>
    <t>Acabamento polido quadra</t>
  </si>
  <si>
    <t>18.2</t>
  </si>
  <si>
    <t>PAVIMENTAÇÃO</t>
  </si>
  <si>
    <t>18.2.1</t>
  </si>
  <si>
    <t>Pintura faixas quadra</t>
  </si>
  <si>
    <t>DIVISÓRIAS</t>
  </si>
  <si>
    <t>16.1.7</t>
  </si>
  <si>
    <t>16.1.8</t>
  </si>
  <si>
    <t>16.1.9</t>
  </si>
  <si>
    <t>16.1.10</t>
  </si>
  <si>
    <t>17.1.3</t>
  </si>
  <si>
    <t>17.1.4</t>
  </si>
  <si>
    <t>17.1.5</t>
  </si>
  <si>
    <t>17.1.6</t>
  </si>
  <si>
    <t>18.1.2</t>
  </si>
  <si>
    <t>18.3</t>
  </si>
  <si>
    <t>18.3.1</t>
  </si>
  <si>
    <t>18.3.2</t>
  </si>
  <si>
    <t>18.3.3</t>
  </si>
  <si>
    <t>19.1.2</t>
  </si>
  <si>
    <t>19.1.3</t>
  </si>
  <si>
    <t>19.2.1</t>
  </si>
  <si>
    <t>19.2.2</t>
  </si>
  <si>
    <t>20.1.1</t>
  </si>
  <si>
    <t>GUARDA-CORPO DE AÇO GALVANIZADO DE 1,10M, MONTANTES TUBULARES DE 1.1/4 ESPAÇADOS DE 1,20M, TRAVESSA SUPERIOR DE 1.1/2, GRADIL FORMADO POR TUBOS HORIZONTAIS DE 1 E VERTICAIS DE 3/4, FIXADO COM CHUMBADOR MECÂNICO. AF_04/2019_PS</t>
  </si>
  <si>
    <t>CORRIMÃO SIMPLES, DIÂMETRO EXTERNO = 1 1/2, EM ALUMÍNIO. AF_04/2019_PS</t>
  </si>
  <si>
    <t>ESTACA HÉLICE CONTÍNUA, DIÂMETRO DE 30 CM, INCLUSO CONCRETO FCK=30MPA E ARMADURA MÍNIMA (EXCLUSIVE BOMBEAMENTO, MOBILIZAÇÃO E DESMOBILIZAÇÃO). AF_12/2019_PA</t>
  </si>
  <si>
    <t>CONCRETAGEM DE VIGAS E LAJES, FCK=25 MPA, PARA LAJES PREMOLDADAS COM USO DE BOMBA - LANÇAMENTO, ADENSAMENTO E ACABAMENTO. AF_02/2022_PS</t>
  </si>
  <si>
    <t>LAJE PRÉ-MOLDADA UNIDIRECIONAL, BIAPOIADA, PARA PISO, ENCHIMENTO EM CERÂMICA, VIGOTA CONVENCIONAL, ALTURA TOTAL DA LAJE (ENCHIMENTO+CAPA) = (8+4). AF_11/2020_PA</t>
  </si>
  <si>
    <t>ELETRODUTO RÍGIDO ROSCÁVEL, PVC, DN 25 MM (3/4"), PARA CIRCUITOS TERMINAIS, INSTALADO EM PAREDE - FORNECIMENTO E INSTALAÇÃO. AF_03/2023</t>
  </si>
  <si>
    <t>ELETRODUTO RÍGIDO ROSCÁVEL, PVC, DN 32 MM (1"), PARA CIRCUITOS TERMINAIS, INSTALADO EM PAREDE - FORNECIMENTO E INSTALAÇÃO. AF_03/2023</t>
  </si>
  <si>
    <t>LUVA PARA ELETRODUTO, PVC, ROSCÁVEL, DN 32 MM (1"), PARA CIRCUITOS TERMINAIS, INSTALADA EM PAREDE - FORNECIMENTO E INSTALAÇÃO. AF_03/2023</t>
  </si>
  <si>
    <t>CABO DE COBRE FLEXÍVEL ISOLADO, 1,5 MM², ANTI-CHAMA 450/750 V, PARA CIRCUITOS TERMINAIS - FORNECIMENTO E INSTALAÇÃO. AF_03/2023</t>
  </si>
  <si>
    <t>CABO DE COBRE FLEXÍVEL ISOLADO, 2,5 MM², ANTI-CHAMA 450/750 V, PARA CIRCUITOS TERMINAIS - FORNECIMENTO E INSTALAÇÃO. AF_03/2023</t>
  </si>
  <si>
    <t>CABO DE COBRE FLEXÍVEL ISOLADO, 6 MM², ANTI-CHAMA 450/750 V, PARA CIRCUITOS TERMINAIS - FORNECIMENTO E INSTALAÇÃO. AF_03/2023</t>
  </si>
  <si>
    <t>CABO DE COBRE FLEXÍVEL ISOLADO, 16 MM², ANTI-CHAMA 450/750 V, PARA CIRCUITOS TERMINAIS - FORNECIMENTO E INSTALAÇÃO. AF_03/2023</t>
  </si>
  <si>
    <t>CONDULETE DE ALUMÍNIO, TIPO E, PARA ELETRODUTO DE AÇO GALVANIZADO DN 20 MM (3/4''), APARENTE - FORNECIMENTO E INSTALAÇÃO. AF_10/2022</t>
  </si>
  <si>
    <t>CONDULETE DE ALUMÍNIO, TIPO LR, PARA ELETRODUTO DE AÇO GALVANIZADO DN 20 MM (3/4''), APARENTE - FORNECIMENTO E INSTALAÇÃO. AF_10/2022</t>
  </si>
  <si>
    <t>CONDULETE DE ALUMÍNIO, TIPO T, PARA ELETRODUTO DE AÇO GALVANIZADO DN 20 MM (3/4''), APARENTE - FORNECIMENTO E INSTALAÇÃO. AF_10/2022</t>
  </si>
  <si>
    <t>PINTURA LÁTEX ACRÍLICA PREMIUM, APLICAÇÃO MANUAL EM TETO, DUAS DEMÃOS. AF_04/2023</t>
  </si>
  <si>
    <t>PINTURA LÁTEX ACRÍLICA PREMIUM, APLICAÇÃO MANUAL EM PAREDES, DUAS DEMÃOS. AF_04/2023</t>
  </si>
  <si>
    <t>EMASSAMENTO COM MASSA LÁTEX, APLICAÇÃO EM TETO, UMA DEMÃO, LIXAMENTO MANUAL. AF_04/2023</t>
  </si>
  <si>
    <t>EMASSAMENTO COM MASSA LÁTEX, APLICAÇÃO EM PAREDE, UMA DEMÃO, LIXAMENTO MANUAL. AF_04/2023</t>
  </si>
  <si>
    <t>REVESTIMENTO CERÂMICO PARA PISO COM PLACAS TIPO PORCELANATO DE DIMENSÕES 45X45 CM APLICADA EM AMBIENTES DE ÁREA MENOR QUE 5 M². AF_02/2023_PE</t>
  </si>
  <si>
    <t>REVESTIMENTO CERÂMICO PARA PISO COM PLACAS TIPO PORCELANATO DE DIMENSÕES 45X45 CM APLICADA EM AMBIENTES DE ÁREA MAIOR QUE 10 M². AF_02/2023_PE</t>
  </si>
  <si>
    <t>REVESTIMENTO CERÂMICO PARA PISO COM PLACAS TIPO PORCELANATO DE DIMENSÕES 60X60 CM APLICADA EM AMBIENTES DE ÁREA MENOR QUE 5 M². AF_02/2023_PE</t>
  </si>
  <si>
    <t>REVESTIMENTO CERÂMICO PARA PISO COM PLACAS TIPO PORCELANATO DE DIMENSÕES 60X60 CM APLICADA EM AMBIENTES DE ÁREA ENTRE 5 M² E 10 M². AF_02/2023_PE</t>
  </si>
  <si>
    <t>REVESTIMENTO CERÂMICO PARA PISO COM PLACAS TIPO PORCELANATO DE DIMENSÕES 60X60 CM APLICADA EM AMBIENTES DE ÁREA MAIOR QUE 10 M². AF_02/2023_PE</t>
  </si>
  <si>
    <t>CHAPISCO APLICADO EM ALVENARIA (COM PRESENÇA DE VÃOS) E ESTRUTURAS DE CONCRETO DE FACHADA, COM COLHER DE PEDREIRO.  ARGAMASSA TRAÇO 1:3 COM PREPARO EM BETONEIRA 400L. AF_10/2022</t>
  </si>
  <si>
    <t>ABRACADEIRA EM ACO PARA AMARRACAO DE ELETRODUTOS, TIPO D, COM 1 1/4" E CUNHA DE FIXACAO</t>
  </si>
  <si>
    <t>ABRACADEIRA EM ACO PARA AMARRACAO DE ELETRODUTOS, TIPO D, COM 1" E CUNHA DE FIXACAO</t>
  </si>
  <si>
    <t>ABRACADEIRA EM ACO PARA AMARRACAO DE ELETRODUTOS, TIPO D, COM 2" E CUNHA DE FIXACAO</t>
  </si>
  <si>
    <t>ABRACADEIRA EM ACO PARA AMARRACAO DE ELETRODUTOS, TIPO D, COM 3/4" E CUNHA DE FIXACAO</t>
  </si>
  <si>
    <t>ACO CA-60, 4,2 MM, OU 5,0 MM, OU 6,0 MM, OU 7,0 MM, VERGALHAO</t>
  </si>
  <si>
    <t>ADESIVO PLASTICO PARA PVC, FRASCO COM *850* GR</t>
  </si>
  <si>
    <t>ANEL BORRACHA PARA TUBO ESGOTO PREDIAL, DN 100 MM (NBR 5688)</t>
  </si>
  <si>
    <t>ANEL BORRACHA, DN 100 MM, PARA TUBO SERIE REFORCADA ESGOTO PREDIAL</t>
  </si>
  <si>
    <t>AREIA MEDIA - POSTO JAZIDA/FORNECEDOR (RETIRADO NA JAZIDA, SEM TRANSPORTE)</t>
  </si>
  <si>
    <t>AREIA PARA ATERRO - POSTO JAZIDA/FORNECEDOR (RETIRADO NA JAZIDA, SEM TRANSPORTE)</t>
  </si>
  <si>
    <t>BLOCO DE CONCRETO ESTRUTURAL 19 X 19 X 39 CM, FBK 4,5 MPA (NBR 6136)</t>
  </si>
  <si>
    <t>BUCHA DE NYLON SEM ABA S10</t>
  </si>
  <si>
    <t>BUCHA DE NYLON SEM ABA S10, COM PARAFUSO DE 6,10 X 65 MM EM ACO ZINCADO COM ROSCA SOBERBA, CABECA CHATA E FENDA PHILLIPS</t>
  </si>
  <si>
    <t>BUCHA DE NYLON SEM ABA S4</t>
  </si>
  <si>
    <t>BUCHA DE NYLON SEM ABA S6</t>
  </si>
  <si>
    <t>BUCHA DE REDUCAO DE PVC, SOLDAVEL, LONGA, COM 40 X 25 MM, PARA AGUA FRIA PREDIAL</t>
  </si>
  <si>
    <t>CAL HIDRATADA CH-I PARA ARGAMASSAS</t>
  </si>
  <si>
    <t>CANALETA DE CONCRETO 19 X 19 X 19 CM (CLASSE C - NBR 6136)</t>
  </si>
  <si>
    <t>CHAPA/PAINEL DE MADEIRA COMPENSADA RESINADA (MADEIRITE RESINADO ROSA) PARA FORMA DE CONCRETO, DE 2200 x 1100 MM, E = 17 MM</t>
  </si>
  <si>
    <t>CIMENTO PORTLAND COMPOSTO CP II-32</t>
  </si>
  <si>
    <t>CONCRETO USINADO BOMBEAVEL, CLASSE DE RESISTENCIA C30, BRITA 0 E 1, SLUMP = 100 +/- 20 MM, COM BOMBEAMENTO (DISPONIBILIZACAO DE BOMBA), SEM O LANCAMENTO (NBR 8953)</t>
  </si>
  <si>
    <t>CONJ. DE FERRAGENS PARA PORTA DE VIDRO TEMPERADO, EM ZAMAC CROMADO, CONTEMPLANDO DOBRADICA INF., DOBRADICA SUP., PIVO PARA DOBRADICA INF., PIVO PARA DOBRADICA SUP., FECHADURA CENTRAL EM ZAMC. CROMADO, CONTRA FECHADURA DE PRESSAO</t>
  </si>
  <si>
    <t>DISJUNTOR TERMOMAGNETICO TRIPOLAR 125A</t>
  </si>
  <si>
    <t>DISJUNTOR TIPO NEMA, TRIPOLAR 60 ATE 100 A, TENSAO MAXIMA DE 415 V</t>
  </si>
  <si>
    <t>ELETRODUTO EM ACO GALVANIZADO ELETROLITICO, LEVE, DIAMETRO 3/4", PAREDE DE 0,90 MM</t>
  </si>
  <si>
    <t>ESPELHO CRISTAL E = 4 MM</t>
  </si>
  <si>
    <t>EXTINTOR DE INCENDIO PORTATIL COM CARGA DE PO QUIMICO SECO (PQS) DE 4 KG, CLASSE BC</t>
  </si>
  <si>
    <t>GUARNICAO / MOLDURA / ARREMATE DE ACABAMENTO PARA ESQUADRIA, EM ALUMINIO PERFIL 25, ACABAMENTO ANODIZADO BRANCO OU BRILHANTE, PARA 1 FACE</t>
  </si>
  <si>
    <t>JUNCAO SIMPLES DE REDUCAO, PVC, DN 100 X 50 MM, SERIE NORMAL PARA ESGOTO PREDIAL</t>
  </si>
  <si>
    <t>LAJE PRE-MOLDADA TRELICADA (LAJOTAS + VIGOTAS) PARA PISO, UNIDIRECIONAL, SOBRECARGA DE 200 KG/M2, VAO ATE 6,00 M (SEM COLOCACAO)</t>
  </si>
  <si>
    <t>LIXA D'AGUA EM FOLHA, GRAO 100</t>
  </si>
  <si>
    <t>LOCACAO DE CONTAINER 2,30 X 4,30 M, ALT. 2,50 M, PARA SANITARIO, COM 3 BACIAS, 4 CHUVEIROS, 1 LAVATORIO E 1 MICTORIO (NAO INCLUI MOBILIZACAO/DESMOBILIZACAO)</t>
  </si>
  <si>
    <t>LUVA PARA ELETRODUTO, EM ACO GALVANIZADO ELETROLITICO, DIAMETRO DE 20 MM (3/4")</t>
  </si>
  <si>
    <t>LUVA PARA ELETRODUTO, EM ACO GALVANIZADO ELETROLITICO, DIAMETRO DE 50 MM (2")</t>
  </si>
  <si>
    <t>MOLA HIDRAULICA DE PISO, PARA PORTAS DE ATE 1100 MM E PESO DE ATE 120 KG, COM CORPO EM ACO INOX</t>
  </si>
  <si>
    <t>PAPELEIRA PLASTICA TIPO DISPENSER PARA PAPEL HIGIENICO ROLAO</t>
  </si>
  <si>
    <t>PARAFUSO NIQUELADO 3 1/2" COM ACABAMENTO CROMADO PARA FIXAR PECA SANITARIA, INCLUI PORCA CEGA, ARRUELA E BUCHA DE NYLON TAMANHO S-8</t>
  </si>
  <si>
    <t>PASTA LUBRIFICANTE PARA TUBOS E CONEXOES COM JUNTA ELASTICA, EMBALAGEM DE *400* GR (USO EM PVC, ACO, POLIETILENO E OUTROS)</t>
  </si>
  <si>
    <t>PEDRA BRITADA N. 0, OU PEDRISCO (4,8 A 9,5 MM) POSTO PEDREIRA/FORNECEDOR, SEM FRETE</t>
  </si>
  <si>
    <t>PEDRA BRITADA N. 1 (9,5 a 19 MM) POSTO PEDREIRA/FORNECEDOR, SEM FRETE</t>
  </si>
  <si>
    <t>PEDRA BRITADA N. 3 (38 A 50 MM) POSTO PEDREIRA/FORNECEDOR, SEM FRETE</t>
  </si>
  <si>
    <t>PLACA DE OBRA (PARA CONSTRUCAO CIVIL) EM CHAPA GALVANIZADA *N. 22*, ADESIVADA, DE *2,4 X 1,2* M (SEM POSTES PARA FIXACAO)</t>
  </si>
  <si>
    <t>PLACA DE SINALIZACAO DE SEGURANCA CONTRA INCENDIO, FOTOLUMINESCENTE, RETANGULAR, *20 X 40* CM, EM PVC *2* MM ANTI-CHAMAS (SIMBOLOS, CORES E PICTOGRAMAS CONFORME NBR 16820)</t>
  </si>
  <si>
    <t>PORCA ZINCADA, SEXTAVADA, DIAMETRO 1/4"</t>
  </si>
  <si>
    <t>PORTA DE ABRIR EM ALUMINIO COM LAMBRI HORIZONTAL/LAMINADA, ACABAMENTO ANODIZADO NATURAL, SEM GUARNICAO/ALIZAR/VISTA</t>
  </si>
  <si>
    <t>PORTA DE ABRIR EM ALUMINIO TIPO VENEZIANA, ACABAMENTO ANODIZADO NATURAL, SEM GUARNICAO/ALIZAR/VISTA, 87 X 210 CM</t>
  </si>
  <si>
    <t>PREGO DE ACO POLIDO COM CABECA DUPLA 17 X 27 (2 1/2 X 11)</t>
  </si>
  <si>
    <t>PUXADOR DE EMBUTIR TIPO CONCHA, COM FURO PARA CHAVE, EM LATAO CROMADO,  COMPRIMENTO DE APROX *100* MM E LARGURA DE APROX *40* MM</t>
  </si>
  <si>
    <t>REDUCAO EXCENTRICA PVC, DN 100 X 50 MM, PARA ESGOTO PREDIAL</t>
  </si>
  <si>
    <t>SELANTE ELASTICO MONOCOMPONENTE A BASE DE POLIURETANO (PU) PARA JUNTAS DIVERSAS</t>
  </si>
  <si>
    <t>SOLUCAO PREPARADORA / LIMPADORA PARA PVC, FRASCO COM 1000 CM3</t>
  </si>
  <si>
    <t>TABUA  NAO  APARELHADA  *2,5 X 20* CM, EM MACARANDUBA, ANGELIM OU EQUIVALENTE DA REGIAO - BRUTA</t>
  </si>
  <si>
    <t>TE SANITARIO DE REDUCAO, PVC, DN 100 X 50 MM, SERIE NORMAL, PARA ESGOTO PREDIAL</t>
  </si>
  <si>
    <t>TERMINAL A COMPRESSAO EM COBRE ESTANHADO PARA CABO 16 MM2, 1 FURO E 1 COMPRESSAO, PARA PARAFUSO DE FIXACAO M6</t>
  </si>
  <si>
    <t>TERMINAL DE VENTILACAO, 50 MM, SERIE NORMAL, ESGOTO PREDIAL</t>
  </si>
  <si>
    <t>TIJOLO CERAMICO MACICO COMUM *5 X 10 X 20* CM (L X A X C)</t>
  </si>
  <si>
    <t>TINTA EPOXI BASE AGUA PREMIUM, BRANCA</t>
  </si>
  <si>
    <t>TOALHEIRO PLASTICO TIPO DISPENSER PARA PAPEL TOALHA INTERFOLHADO</t>
  </si>
  <si>
    <t>VERGALHAO ZINCADO ROSCA TOTAL, 1/4 " (6,3 MM)</t>
  </si>
  <si>
    <t>VIDRO TEMPERADO INCOLOR E = 10 MM, SEM COLOCACAO</t>
  </si>
  <si>
    <t>SINAPI SC - Não Desonerado: JULHO/2023</t>
  </si>
  <si>
    <t>SINAPI SC - Não Desonerado: DEZEMBRO/2023</t>
  </si>
  <si>
    <t>ATERRO MECANIZADO DE VALA COM ESCAVADEIRA HIDRÁULICA (CAPACIDADE DA CAÇAMBA: 0,8 M³ / POTÊNCIA: 111 HP), LARGURA ATÉ 2,5 M, PROFUNDIDADE ATÉ 1,5 M, COM SOLO ARGILO-ARENOSO. AF_08/2023</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</si>
</sst>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2]* #,##0.00_);_([$€-2]* \(#,##0.00\);_([$€-2]* &quot;-&quot;??_)"/>
    <numFmt numFmtId="167" formatCode="_(&quot;$&quot;* #,##0.00_);_(&quot;$&quot;* \(#,##0.00\);_(&quot;$&quot;* &quot;-&quot;??_);_(@_)"/>
    <numFmt numFmtId="168" formatCode="0.000"/>
  </numFmts>
  <fonts count="71">
    <font>
      <sz val="11"/>
      <color theme="1"/>
      <name val="Calibri"/>
      <family val="2"/>
    </font>
    <font>
      <sz val="11"/>
      <color indexed="8"/>
      <name val="Calibri"/>
      <family val="2"/>
    </font>
    <font>
      <sz val="9"/>
      <color indexed="8"/>
      <name val="Times New Roman"/>
      <family val="1"/>
    </font>
    <font>
      <sz val="8"/>
      <color indexed="8"/>
      <name val="Times New Roman"/>
      <family val="1"/>
    </font>
    <font>
      <b/>
      <sz val="9"/>
      <name val="Times New Roman"/>
      <family val="1"/>
    </font>
    <font>
      <sz val="8"/>
      <name val="Times New Roman"/>
      <family val="1"/>
    </font>
    <font>
      <b/>
      <sz val="12"/>
      <color indexed="9"/>
      <name val="Times New Roman"/>
      <family val="1"/>
    </font>
    <font>
      <b/>
      <sz val="8"/>
      <color indexed="8"/>
      <name val="Times New Roman"/>
      <family val="1"/>
    </font>
    <font>
      <sz val="10"/>
      <name val="Arial"/>
      <family val="2"/>
    </font>
    <font>
      <b/>
      <sz val="8"/>
      <name val="Times New Roman"/>
      <family val="1"/>
    </font>
    <font>
      <i/>
      <sz val="8"/>
      <name val="Times New Roman"/>
      <family val="1"/>
    </font>
    <font>
      <sz val="8"/>
      <color indexed="10"/>
      <name val="Times New Roman"/>
      <family val="1"/>
    </font>
    <font>
      <b/>
      <sz val="9"/>
      <color indexed="8"/>
      <name val="Times New Roman"/>
      <family val="1"/>
    </font>
    <font>
      <b/>
      <sz val="7"/>
      <name val="Times New Roman"/>
      <family val="1"/>
    </font>
    <font>
      <sz val="8"/>
      <name val="Calibri"/>
      <family val="2"/>
    </font>
    <font>
      <sz val="9"/>
      <name val="Segoe UI"/>
      <family val="2"/>
    </font>
    <font>
      <b/>
      <sz val="9"/>
      <name val="Segoe UI"/>
      <family val="2"/>
    </font>
    <font>
      <sz val="8"/>
      <color indexed="22"/>
      <name val="Times New Roman"/>
      <family val="1"/>
    </font>
    <font>
      <i/>
      <sz val="8"/>
      <color indexed="8"/>
      <name val="Times New Roman"/>
      <family val="1"/>
    </font>
    <font>
      <b/>
      <sz val="8"/>
      <color indexed="10"/>
      <name val="Times New Roman"/>
      <family val="1"/>
    </font>
    <font>
      <sz val="8"/>
      <color indexed="8"/>
      <name val="Arial"/>
      <family val="2"/>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mbria Math"/>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Times New Roman"/>
      <family val="1"/>
    </font>
    <font>
      <sz val="8"/>
      <color theme="1"/>
      <name val="Times New Roman"/>
      <family val="1"/>
    </font>
    <font>
      <b/>
      <sz val="8"/>
      <color theme="1"/>
      <name val="Times New Roman"/>
      <family val="1"/>
    </font>
    <font>
      <b/>
      <sz val="9"/>
      <color theme="1"/>
      <name val="Times New Roman"/>
      <family val="1"/>
    </font>
    <font>
      <sz val="8"/>
      <color rgb="FF000000"/>
      <name val="Times New Roman"/>
      <family val="1"/>
    </font>
    <font>
      <sz val="8"/>
      <color theme="0" tint="-0.1499900072813034"/>
      <name val="Times New Roman"/>
      <family val="1"/>
    </font>
    <font>
      <sz val="8"/>
      <color theme="0" tint="-0.04997999966144562"/>
      <name val="Times New Roman"/>
      <family val="1"/>
    </font>
    <font>
      <b/>
      <sz val="12"/>
      <color theme="0"/>
      <name val="Times New Roman"/>
      <family val="1"/>
    </font>
    <font>
      <i/>
      <sz val="8"/>
      <color theme="1"/>
      <name val="Times New Roman"/>
      <family val="1"/>
    </font>
    <font>
      <b/>
      <sz val="8"/>
      <color rgb="FFFF0000"/>
      <name val="Times New Roman"/>
      <family val="1"/>
    </font>
    <font>
      <sz val="8"/>
      <color theme="1"/>
      <name val="Arial"/>
      <family val="2"/>
    </font>
    <font>
      <i/>
      <sz val="8"/>
      <color rgb="FF000000"/>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theme="1" tint="0.49998000264167786"/>
        <bgColor indexed="64"/>
      </patternFill>
    </fill>
    <fill>
      <patternFill patternType="solid">
        <fgColor rgb="FFBFBFBF"/>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border>
    <border>
      <left style="medium"/>
      <right/>
      <top/>
      <bottom style="medium"/>
    </border>
    <border>
      <left/>
      <right/>
      <top/>
      <bottom style="medium"/>
    </border>
    <border>
      <left/>
      <right style="medium"/>
      <top/>
      <bottom style="medium"/>
    </border>
    <border>
      <left/>
      <right style="thin"/>
      <top style="thin"/>
      <bottom style="thin"/>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bottom style="thin"/>
    </border>
    <border>
      <left/>
      <right style="thin"/>
      <top/>
      <bottom style="thin"/>
    </border>
    <border>
      <left/>
      <right style="thin"/>
      <top style="thin"/>
      <bottom style="medium"/>
    </border>
    <border>
      <left style="medium"/>
      <right style="medium"/>
      <top style="thin"/>
      <bottom style="hair"/>
    </border>
    <border>
      <left style="thin"/>
      <right style="thin"/>
      <top/>
      <bottom style="thin"/>
    </border>
    <border>
      <left/>
      <right style="thin"/>
      <top style="medium"/>
      <bottom style="thin"/>
    </border>
    <border>
      <left style="thin"/>
      <right/>
      <top style="thin"/>
      <bottom style="thin"/>
    </border>
    <border>
      <left style="medium"/>
      <right style="medium"/>
      <top style="hair"/>
      <bottom style="thin"/>
    </border>
    <border>
      <left/>
      <right style="medium"/>
      <top style="thin"/>
      <bottom style="thin"/>
    </border>
    <border>
      <left style="medium"/>
      <right style="thin"/>
      <top style="thin"/>
      <bottom/>
    </border>
    <border>
      <left style="thin"/>
      <right style="thin"/>
      <top style="thin"/>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hair"/>
      <top style="thin"/>
      <bottom style="thin"/>
    </border>
    <border>
      <left style="hair"/>
      <right style="thin"/>
      <top style="thin"/>
      <bottom style="thin"/>
    </border>
    <border>
      <left style="medium"/>
      <right style="thin"/>
      <top/>
      <bottom style="thin"/>
    </border>
    <border>
      <left style="thin"/>
      <right/>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166" fontId="8"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8" fillId="30"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31"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9" fillId="32" borderId="0" applyNumberFormat="0" applyBorder="0" applyAlignment="0" applyProtection="0"/>
    <xf numFmtId="0" fontId="50" fillId="21" borderId="5"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43" fontId="0" fillId="0" borderId="0" applyFont="0" applyFill="0" applyBorder="0" applyAlignment="0" applyProtection="0"/>
    <xf numFmtId="165" fontId="8" fillId="0" borderId="0" applyFont="0" applyFill="0" applyBorder="0" applyAlignment="0" applyProtection="0"/>
  </cellStyleXfs>
  <cellXfs count="372">
    <xf numFmtId="0" fontId="0" fillId="0" borderId="0" xfId="0" applyFont="1" applyAlignment="1">
      <alignment/>
    </xf>
    <xf numFmtId="0" fontId="58" fillId="0" borderId="0" xfId="0" applyFont="1" applyAlignment="1">
      <alignment/>
    </xf>
    <xf numFmtId="0" fontId="59" fillId="0" borderId="0" xfId="0" applyFont="1" applyAlignment="1">
      <alignment horizontal="center" vertical="center"/>
    </xf>
    <xf numFmtId="0" fontId="59" fillId="0" borderId="0" xfId="0" applyFont="1" applyAlignment="1">
      <alignment horizontal="left" vertical="center"/>
    </xf>
    <xf numFmtId="0" fontId="60" fillId="33" borderId="0" xfId="0" applyFont="1" applyFill="1" applyAlignment="1">
      <alignment horizontal="center" vertical="center"/>
    </xf>
    <xf numFmtId="0" fontId="60" fillId="34" borderId="0" xfId="0" applyFont="1" applyFill="1" applyAlignment="1">
      <alignment horizontal="center" vertical="center"/>
    </xf>
    <xf numFmtId="2" fontId="59" fillId="0" borderId="0" xfId="0" applyNumberFormat="1" applyFont="1" applyAlignment="1">
      <alignment horizontal="center" vertical="center"/>
    </xf>
    <xf numFmtId="164" fontId="59" fillId="0" borderId="0" xfId="47" applyFont="1" applyAlignment="1">
      <alignment horizontal="center" vertical="center"/>
    </xf>
    <xf numFmtId="0" fontId="9" fillId="0" borderId="0" xfId="52" applyFont="1" applyAlignment="1">
      <alignment horizontal="left" wrapText="1"/>
      <protection/>
    </xf>
    <xf numFmtId="165" fontId="5" fillId="0" borderId="0" xfId="72" applyFont="1" applyBorder="1" applyAlignment="1">
      <alignment horizontal="center"/>
    </xf>
    <xf numFmtId="2" fontId="5" fillId="0" borderId="10" xfId="72" applyNumberFormat="1" applyFont="1" applyBorder="1" applyAlignment="1">
      <alignment/>
    </xf>
    <xf numFmtId="0" fontId="9" fillId="0" borderId="0" xfId="52" applyFont="1" applyAlignment="1">
      <alignment horizontal="left" vertical="top" wrapText="1"/>
      <protection/>
    </xf>
    <xf numFmtId="0" fontId="59" fillId="0" borderId="0" xfId="0" applyFont="1" applyAlignment="1">
      <alignment/>
    </xf>
    <xf numFmtId="0" fontId="5" fillId="0" borderId="11" xfId="52" applyFont="1" applyBorder="1" applyAlignment="1">
      <alignment horizontal="center" vertical="center"/>
      <protection/>
    </xf>
    <xf numFmtId="0" fontId="5" fillId="0" borderId="12" xfId="52" applyFont="1" applyBorder="1">
      <alignment/>
      <protection/>
    </xf>
    <xf numFmtId="10" fontId="5" fillId="0" borderId="12" xfId="52" applyNumberFormat="1" applyFont="1" applyBorder="1" applyAlignment="1">
      <alignment horizontal="center"/>
      <protection/>
    </xf>
    <xf numFmtId="10" fontId="5" fillId="0" borderId="13" xfId="52" applyNumberFormat="1" applyFont="1" applyBorder="1" applyAlignment="1">
      <alignment horizontal="center"/>
      <protection/>
    </xf>
    <xf numFmtId="0" fontId="10" fillId="0" borderId="11" xfId="52" applyFont="1" applyBorder="1" applyAlignment="1">
      <alignment horizontal="center" vertical="center"/>
      <protection/>
    </xf>
    <xf numFmtId="0" fontId="10" fillId="0" borderId="12" xfId="52" applyFont="1" applyBorder="1">
      <alignment/>
      <protection/>
    </xf>
    <xf numFmtId="10" fontId="10" fillId="0" borderId="12" xfId="52" applyNumberFormat="1" applyFont="1" applyBorder="1" applyAlignment="1">
      <alignment horizontal="center"/>
      <protection/>
    </xf>
    <xf numFmtId="10" fontId="10" fillId="0" borderId="13" xfId="52" applyNumberFormat="1" applyFont="1" applyBorder="1" applyAlignment="1">
      <alignment horizontal="center"/>
      <protection/>
    </xf>
    <xf numFmtId="0" fontId="5" fillId="0" borderId="0" xfId="52" applyFont="1">
      <alignment/>
      <protection/>
    </xf>
    <xf numFmtId="0" fontId="5" fillId="0" borderId="14" xfId="52" applyFont="1" applyBorder="1" applyAlignment="1">
      <alignment horizontal="center" vertical="center"/>
      <protection/>
    </xf>
    <xf numFmtId="0" fontId="5" fillId="0" borderId="0" xfId="52" applyFont="1" applyAlignment="1">
      <alignment horizontal="left" vertical="center"/>
      <protection/>
    </xf>
    <xf numFmtId="2" fontId="5" fillId="0" borderId="0" xfId="52" applyNumberFormat="1" applyFont="1" applyAlignment="1">
      <alignment horizontal="center" vertical="center"/>
      <protection/>
    </xf>
    <xf numFmtId="2" fontId="5" fillId="0" borderId="10" xfId="52" applyNumberFormat="1" applyFont="1" applyBorder="1" applyAlignment="1">
      <alignment horizontal="center" vertical="center"/>
      <protection/>
    </xf>
    <xf numFmtId="0" fontId="5" fillId="0" borderId="0" xfId="52" applyFont="1" applyAlignment="1">
      <alignment horizontal="center"/>
      <protection/>
    </xf>
    <xf numFmtId="0" fontId="9" fillId="0" borderId="0" xfId="52" applyFont="1" applyAlignment="1">
      <alignment horizontal="right" vertical="center"/>
      <protection/>
    </xf>
    <xf numFmtId="10" fontId="9" fillId="0" borderId="0" xfId="58" applyNumberFormat="1" applyFont="1" applyBorder="1" applyAlignment="1">
      <alignment horizontal="center" vertical="center"/>
    </xf>
    <xf numFmtId="0" fontId="5" fillId="0" borderId="0" xfId="55" applyFont="1">
      <alignment/>
      <protection/>
    </xf>
    <xf numFmtId="0" fontId="9" fillId="0" borderId="14" xfId="52" applyFont="1" applyBorder="1">
      <alignment/>
      <protection/>
    </xf>
    <xf numFmtId="0" fontId="11" fillId="0" borderId="0" xfId="52" applyFont="1">
      <alignment/>
      <protection/>
    </xf>
    <xf numFmtId="0" fontId="5" fillId="0" borderId="14" xfId="52" applyFont="1" applyBorder="1">
      <alignment/>
      <protection/>
    </xf>
    <xf numFmtId="2" fontId="5" fillId="0" borderId="10" xfId="52" applyNumberFormat="1" applyFont="1" applyBorder="1">
      <alignment/>
      <protection/>
    </xf>
    <xf numFmtId="0" fontId="5" fillId="0" borderId="15" xfId="52" applyFont="1" applyBorder="1" applyAlignment="1">
      <alignment horizontal="center" vertical="center"/>
      <protection/>
    </xf>
    <xf numFmtId="0" fontId="5" fillId="0" borderId="16" xfId="52" applyFont="1" applyBorder="1" applyAlignment="1">
      <alignment horizontal="left" vertical="center"/>
      <protection/>
    </xf>
    <xf numFmtId="2" fontId="5" fillId="0" borderId="16" xfId="52" applyNumberFormat="1" applyFont="1" applyBorder="1" applyAlignment="1">
      <alignment horizontal="center" vertical="center"/>
      <protection/>
    </xf>
    <xf numFmtId="2" fontId="5" fillId="0" borderId="17" xfId="52" applyNumberFormat="1" applyFont="1" applyBorder="1" applyAlignment="1">
      <alignment horizontal="center" vertical="center"/>
      <protection/>
    </xf>
    <xf numFmtId="0" fontId="5" fillId="0" borderId="0" xfId="52" applyFont="1" applyAlignment="1">
      <alignment horizontal="center" vertical="center"/>
      <protection/>
    </xf>
    <xf numFmtId="0" fontId="9" fillId="33" borderId="12" xfId="53" applyFont="1" applyFill="1" applyBorder="1" applyAlignment="1">
      <alignment horizontal="left" vertical="center"/>
      <protection/>
    </xf>
    <xf numFmtId="0" fontId="9" fillId="33" borderId="12" xfId="53" applyFont="1" applyFill="1" applyBorder="1" applyAlignment="1">
      <alignment horizontal="left" vertical="center" wrapText="1"/>
      <protection/>
    </xf>
    <xf numFmtId="2" fontId="9" fillId="33" borderId="12" xfId="53" applyNumberFormat="1" applyFont="1" applyFill="1" applyBorder="1" applyAlignment="1">
      <alignment horizontal="center" vertical="center"/>
      <protection/>
    </xf>
    <xf numFmtId="2" fontId="9" fillId="33" borderId="13" xfId="53" applyNumberFormat="1" applyFont="1" applyFill="1" applyBorder="1" applyAlignment="1">
      <alignment horizontal="center" vertical="center"/>
      <protection/>
    </xf>
    <xf numFmtId="0" fontId="9" fillId="35" borderId="12" xfId="53" applyFont="1" applyFill="1" applyBorder="1" applyAlignment="1">
      <alignment horizontal="left" vertical="center"/>
      <protection/>
    </xf>
    <xf numFmtId="0" fontId="9" fillId="35" borderId="12" xfId="53" applyFont="1" applyFill="1" applyBorder="1" applyAlignment="1">
      <alignment horizontal="left" vertical="center" wrapText="1"/>
      <protection/>
    </xf>
    <xf numFmtId="2" fontId="9" fillId="35" borderId="12" xfId="53" applyNumberFormat="1" applyFont="1" applyFill="1" applyBorder="1" applyAlignment="1">
      <alignment horizontal="center" vertical="center"/>
      <protection/>
    </xf>
    <xf numFmtId="2" fontId="9" fillId="35" borderId="13" xfId="53" applyNumberFormat="1" applyFont="1" applyFill="1" applyBorder="1" applyAlignment="1">
      <alignment horizontal="center" vertical="center"/>
      <protection/>
    </xf>
    <xf numFmtId="0" fontId="5" fillId="0" borderId="12" xfId="53" applyFont="1" applyBorder="1" applyAlignment="1">
      <alignment horizontal="center" vertical="center"/>
      <protection/>
    </xf>
    <xf numFmtId="2" fontId="5" fillId="0" borderId="12" xfId="53" applyNumberFormat="1" applyFont="1" applyBorder="1" applyAlignment="1">
      <alignment horizontal="center" vertical="center"/>
      <protection/>
    </xf>
    <xf numFmtId="2" fontId="5" fillId="0" borderId="13" xfId="53" applyNumberFormat="1" applyFont="1" applyBorder="1" applyAlignment="1">
      <alignment horizontal="center" vertical="center"/>
      <protection/>
    </xf>
    <xf numFmtId="0" fontId="10" fillId="0" borderId="11" xfId="53" applyFont="1" applyBorder="1" applyAlignment="1">
      <alignment horizontal="left" vertical="center"/>
      <protection/>
    </xf>
    <xf numFmtId="0" fontId="10" fillId="0" borderId="18" xfId="53" applyFont="1" applyBorder="1" applyAlignment="1">
      <alignment horizontal="center" vertical="center" wrapText="1"/>
      <protection/>
    </xf>
    <xf numFmtId="0" fontId="10" fillId="0" borderId="12" xfId="53" applyFont="1" applyBorder="1" applyAlignment="1">
      <alignment horizontal="center" vertical="center"/>
      <protection/>
    </xf>
    <xf numFmtId="0" fontId="10" fillId="0" borderId="12" xfId="53" applyFont="1" applyBorder="1" applyAlignment="1">
      <alignment horizontal="left" vertical="center" wrapText="1"/>
      <protection/>
    </xf>
    <xf numFmtId="2" fontId="10" fillId="0" borderId="12" xfId="53" applyNumberFormat="1" applyFont="1" applyBorder="1" applyAlignment="1">
      <alignment horizontal="center" vertical="center"/>
      <protection/>
    </xf>
    <xf numFmtId="0" fontId="59" fillId="0" borderId="19" xfId="0" applyFont="1" applyBorder="1" applyAlignment="1">
      <alignment horizontal="left" vertical="center"/>
    </xf>
    <xf numFmtId="0" fontId="59" fillId="0" borderId="20" xfId="0" applyFont="1" applyBorder="1" applyAlignment="1">
      <alignment horizontal="left" vertical="center"/>
    </xf>
    <xf numFmtId="2" fontId="59" fillId="0" borderId="21" xfId="0" applyNumberFormat="1" applyFont="1" applyBorder="1" applyAlignment="1">
      <alignment horizontal="left" vertical="center"/>
    </xf>
    <xf numFmtId="0" fontId="60" fillId="0" borderId="14" xfId="0" applyFont="1" applyBorder="1" applyAlignment="1">
      <alignment horizontal="left" vertical="center"/>
    </xf>
    <xf numFmtId="2" fontId="60" fillId="0" borderId="0" xfId="0" applyNumberFormat="1" applyFont="1" applyAlignment="1">
      <alignment horizontal="left" vertical="center"/>
    </xf>
    <xf numFmtId="164" fontId="59" fillId="0" borderId="10" xfId="47" applyFont="1" applyBorder="1" applyAlignment="1">
      <alignment horizontal="left" vertical="center"/>
    </xf>
    <xf numFmtId="0" fontId="59" fillId="0" borderId="14" xfId="0" applyFont="1" applyBorder="1" applyAlignment="1">
      <alignment horizontal="left" vertical="center"/>
    </xf>
    <xf numFmtId="0" fontId="9" fillId="36" borderId="22" xfId="52" applyFont="1" applyFill="1" applyBorder="1" applyAlignment="1">
      <alignment horizontal="center" vertical="center" wrapText="1"/>
      <protection/>
    </xf>
    <xf numFmtId="0" fontId="9" fillId="36" borderId="23" xfId="52" applyFont="1" applyFill="1" applyBorder="1" applyAlignment="1">
      <alignment horizontal="center" vertical="center" wrapText="1"/>
      <protection/>
    </xf>
    <xf numFmtId="2" fontId="9" fillId="36" borderId="23" xfId="52" applyNumberFormat="1" applyFont="1" applyFill="1" applyBorder="1" applyAlignment="1">
      <alignment horizontal="center" vertical="center" wrapText="1"/>
      <protection/>
    </xf>
    <xf numFmtId="2" fontId="9" fillId="36" borderId="24" xfId="52" applyNumberFormat="1" applyFont="1" applyFill="1" applyBorder="1" applyAlignment="1">
      <alignment horizontal="center" vertical="center" wrapText="1"/>
      <protection/>
    </xf>
    <xf numFmtId="0" fontId="59" fillId="0" borderId="16" xfId="0" applyFont="1" applyBorder="1" applyAlignment="1">
      <alignment horizontal="center" vertical="center"/>
    </xf>
    <xf numFmtId="0" fontId="59" fillId="0" borderId="16" xfId="0" applyFont="1" applyBorder="1" applyAlignment="1">
      <alignment horizontal="left" vertical="center"/>
    </xf>
    <xf numFmtId="2" fontId="59" fillId="0" borderId="16" xfId="0" applyNumberFormat="1" applyFont="1" applyBorder="1" applyAlignment="1">
      <alignment horizontal="center" vertical="center"/>
    </xf>
    <xf numFmtId="164" fontId="59" fillId="0" borderId="16" xfId="47" applyFont="1" applyBorder="1" applyAlignment="1">
      <alignment horizontal="center" vertical="center"/>
    </xf>
    <xf numFmtId="164" fontId="59" fillId="0" borderId="17" xfId="47"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2" fontId="59" fillId="0" borderId="20" xfId="0" applyNumberFormat="1" applyFont="1" applyBorder="1" applyAlignment="1">
      <alignment horizontal="center" vertical="center"/>
    </xf>
    <xf numFmtId="164" fontId="59" fillId="0" borderId="20" xfId="47" applyFont="1" applyBorder="1" applyAlignment="1">
      <alignment horizontal="center" vertical="center"/>
    </xf>
    <xf numFmtId="164" fontId="59" fillId="0" borderId="21" xfId="47" applyFont="1" applyBorder="1" applyAlignment="1">
      <alignment horizontal="center" vertical="center"/>
    </xf>
    <xf numFmtId="164" fontId="59" fillId="0" borderId="0" xfId="47" applyFont="1" applyBorder="1" applyAlignment="1">
      <alignment horizontal="center" vertical="center"/>
    </xf>
    <xf numFmtId="164" fontId="59" fillId="0" borderId="10" xfId="47" applyFont="1" applyBorder="1" applyAlignment="1">
      <alignment horizontal="center" vertical="center"/>
    </xf>
    <xf numFmtId="0" fontId="59" fillId="0" borderId="14" xfId="0" applyFont="1" applyBorder="1" applyAlignment="1">
      <alignment horizontal="center" vertical="center"/>
    </xf>
    <xf numFmtId="10" fontId="59" fillId="0" borderId="0" xfId="47" applyNumberFormat="1" applyFont="1" applyBorder="1" applyAlignment="1">
      <alignment horizontal="left" vertical="center"/>
    </xf>
    <xf numFmtId="0" fontId="59" fillId="0" borderId="10" xfId="0" applyFont="1" applyBorder="1" applyAlignment="1">
      <alignment horizontal="center" vertical="center"/>
    </xf>
    <xf numFmtId="2" fontId="59" fillId="0" borderId="17" xfId="0" applyNumberFormat="1" applyFont="1" applyBorder="1" applyAlignment="1">
      <alignment horizontal="left" vertical="center"/>
    </xf>
    <xf numFmtId="0" fontId="59" fillId="0" borderId="20" xfId="0" applyFont="1" applyBorder="1" applyAlignment="1">
      <alignment/>
    </xf>
    <xf numFmtId="0" fontId="59" fillId="0" borderId="21" xfId="0" applyFont="1" applyBorder="1" applyAlignment="1">
      <alignment/>
    </xf>
    <xf numFmtId="0" fontId="59" fillId="0" borderId="10" xfId="0" applyFont="1" applyBorder="1" applyAlignment="1">
      <alignment/>
    </xf>
    <xf numFmtId="10" fontId="59" fillId="0" borderId="0" xfId="57" applyNumberFormat="1" applyFont="1" applyBorder="1" applyAlignment="1">
      <alignment horizontal="left" vertical="center"/>
    </xf>
    <xf numFmtId="0" fontId="59" fillId="0" borderId="14" xfId="0" applyFont="1" applyBorder="1" applyAlignment="1">
      <alignment/>
    </xf>
    <xf numFmtId="0" fontId="59" fillId="0" borderId="15" xfId="0" applyFont="1" applyBorder="1" applyAlignment="1">
      <alignment/>
    </xf>
    <xf numFmtId="0" fontId="59" fillId="0" borderId="16" xfId="0" applyFont="1" applyBorder="1" applyAlignment="1">
      <alignment/>
    </xf>
    <xf numFmtId="0" fontId="59" fillId="0" borderId="17" xfId="0" applyFont="1" applyBorder="1" applyAlignment="1">
      <alignment/>
    </xf>
    <xf numFmtId="2" fontId="9" fillId="0" borderId="12" xfId="53" applyNumberFormat="1" applyFont="1" applyBorder="1" applyAlignment="1">
      <alignment horizontal="right" vertical="center"/>
      <protection/>
    </xf>
    <xf numFmtId="0" fontId="5" fillId="0" borderId="12" xfId="53" applyFont="1" applyBorder="1" applyAlignment="1">
      <alignment horizontal="left" vertical="center" wrapText="1"/>
      <protection/>
    </xf>
    <xf numFmtId="164" fontId="9" fillId="0" borderId="13" xfId="47" applyFont="1" applyFill="1" applyBorder="1" applyAlignment="1">
      <alignment horizontal="center" vertical="center"/>
    </xf>
    <xf numFmtId="0" fontId="5" fillId="0" borderId="11" xfId="53" applyFont="1" applyBorder="1" applyAlignment="1">
      <alignment horizontal="center" vertical="center" wrapText="1"/>
      <protection/>
    </xf>
    <xf numFmtId="164" fontId="5" fillId="0" borderId="13" xfId="47"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2" xfId="53" applyFont="1" applyFill="1" applyBorder="1" applyAlignment="1">
      <alignment horizontal="center" vertical="center"/>
      <protection/>
    </xf>
    <xf numFmtId="0" fontId="9" fillId="33" borderId="13" xfId="53" applyFont="1" applyFill="1" applyBorder="1" applyAlignment="1">
      <alignment horizontal="center" vertical="center"/>
      <protection/>
    </xf>
    <xf numFmtId="0" fontId="59" fillId="0" borderId="0" xfId="0" applyFont="1" applyAlignment="1">
      <alignment horizontal="center"/>
    </xf>
    <xf numFmtId="0" fontId="5" fillId="0" borderId="14" xfId="53" applyFont="1" applyBorder="1" applyAlignment="1">
      <alignment horizontal="center" vertical="center"/>
      <protection/>
    </xf>
    <xf numFmtId="0" fontId="5" fillId="0" borderId="0" xfId="53" applyFont="1" applyAlignment="1">
      <alignment horizontal="left" vertical="center" wrapText="1"/>
      <protection/>
    </xf>
    <xf numFmtId="164" fontId="5" fillId="0" borderId="0" xfId="47" applyFont="1" applyFill="1" applyBorder="1" applyAlignment="1">
      <alignment horizontal="center" vertical="center"/>
    </xf>
    <xf numFmtId="2" fontId="4" fillId="36" borderId="12" xfId="53" applyNumberFormat="1" applyFont="1" applyFill="1" applyBorder="1" applyAlignment="1">
      <alignment horizontal="center" vertical="center"/>
      <protection/>
    </xf>
    <xf numFmtId="0" fontId="59" fillId="0" borderId="16" xfId="0" applyFont="1" applyBorder="1" applyAlignment="1">
      <alignment horizontal="center"/>
    </xf>
    <xf numFmtId="0" fontId="59" fillId="0" borderId="20" xfId="47" applyNumberFormat="1" applyFont="1" applyBorder="1" applyAlignment="1">
      <alignment horizontal="center" vertical="center"/>
    </xf>
    <xf numFmtId="0" fontId="59" fillId="0" borderId="21" xfId="47" applyNumberFormat="1" applyFont="1" applyBorder="1" applyAlignment="1">
      <alignment horizontal="center" vertical="center"/>
    </xf>
    <xf numFmtId="0" fontId="60" fillId="0" borderId="0" xfId="0" applyFont="1" applyAlignment="1">
      <alignment horizontal="left" vertical="center"/>
    </xf>
    <xf numFmtId="0" fontId="59" fillId="0" borderId="0" xfId="47" applyNumberFormat="1" applyFont="1" applyBorder="1" applyAlignment="1">
      <alignment horizontal="center" vertical="center"/>
    </xf>
    <xf numFmtId="0" fontId="59" fillId="0" borderId="10" xfId="47" applyNumberFormat="1" applyFont="1" applyBorder="1" applyAlignment="1">
      <alignment horizontal="center" vertical="center"/>
    </xf>
    <xf numFmtId="0" fontId="59" fillId="0" borderId="0" xfId="47" applyNumberFormat="1" applyFont="1" applyBorder="1" applyAlignment="1">
      <alignment horizontal="left" vertical="center"/>
    </xf>
    <xf numFmtId="0" fontId="60" fillId="0" borderId="14" xfId="0" applyFont="1" applyBorder="1" applyAlignment="1">
      <alignment horizontal="center" vertical="center"/>
    </xf>
    <xf numFmtId="0" fontId="59" fillId="0" borderId="15" xfId="0" applyFont="1" applyBorder="1" applyAlignment="1">
      <alignment horizontal="center" vertical="center"/>
    </xf>
    <xf numFmtId="168" fontId="9" fillId="33" borderId="12" xfId="53" applyNumberFormat="1" applyFont="1" applyFill="1" applyBorder="1" applyAlignment="1">
      <alignment horizontal="center" vertical="center"/>
      <protection/>
    </xf>
    <xf numFmtId="168" fontId="5" fillId="0" borderId="12" xfId="53" applyNumberFormat="1" applyFont="1" applyBorder="1" applyAlignment="1">
      <alignment horizontal="center" vertical="center"/>
      <protection/>
    </xf>
    <xf numFmtId="168" fontId="59" fillId="0" borderId="0" xfId="0" applyNumberFormat="1" applyFont="1" applyAlignment="1">
      <alignment/>
    </xf>
    <xf numFmtId="168" fontId="59" fillId="0" borderId="16" xfId="0" applyNumberFormat="1" applyFont="1" applyBorder="1" applyAlignment="1">
      <alignment/>
    </xf>
    <xf numFmtId="0" fontId="9" fillId="33" borderId="12" xfId="0" applyFont="1" applyFill="1" applyBorder="1" applyAlignment="1">
      <alignment horizontal="center" vertical="center" wrapText="1"/>
    </xf>
    <xf numFmtId="0" fontId="59" fillId="34" borderId="25" xfId="0" applyFont="1" applyFill="1" applyBorder="1" applyAlignment="1">
      <alignment horizontal="center" vertical="center" wrapText="1"/>
    </xf>
    <xf numFmtId="0" fontId="59" fillId="34" borderId="25" xfId="0" applyFont="1" applyFill="1" applyBorder="1" applyAlignment="1">
      <alignment horizontal="center" vertical="center"/>
    </xf>
    <xf numFmtId="0" fontId="59" fillId="34" borderId="25" xfId="0" applyFont="1" applyFill="1" applyBorder="1" applyAlignment="1">
      <alignment horizontal="left" vertical="center" wrapText="1"/>
    </xf>
    <xf numFmtId="2" fontId="59" fillId="34" borderId="25" xfId="0" applyNumberFormat="1" applyFont="1" applyFill="1" applyBorder="1" applyAlignment="1">
      <alignment horizontal="center" vertical="center"/>
    </xf>
    <xf numFmtId="164" fontId="59" fillId="34" borderId="25" xfId="47" applyFont="1" applyFill="1" applyBorder="1" applyAlignment="1">
      <alignment horizontal="center" vertical="center"/>
    </xf>
    <xf numFmtId="164" fontId="60" fillId="34" borderId="25" xfId="47" applyFont="1" applyFill="1" applyBorder="1" applyAlignment="1">
      <alignment horizontal="right" vertical="center"/>
    </xf>
    <xf numFmtId="0" fontId="58" fillId="36" borderId="26" xfId="0" applyFont="1" applyFill="1" applyBorder="1" applyAlignment="1">
      <alignment horizontal="center" vertical="center"/>
    </xf>
    <xf numFmtId="0" fontId="58" fillId="36" borderId="25" xfId="0" applyFont="1" applyFill="1" applyBorder="1" applyAlignment="1">
      <alignment horizontal="center" vertical="center" wrapText="1"/>
    </xf>
    <xf numFmtId="0" fontId="58" fillId="36" borderId="25" xfId="0" applyFont="1" applyFill="1" applyBorder="1" applyAlignment="1">
      <alignment horizontal="center" vertical="center"/>
    </xf>
    <xf numFmtId="0" fontId="58" fillId="36" borderId="25" xfId="0" applyFont="1" applyFill="1" applyBorder="1" applyAlignment="1">
      <alignment horizontal="left" vertical="center" wrapText="1"/>
    </xf>
    <xf numFmtId="2" fontId="58" fillId="36" borderId="25" xfId="0" applyNumberFormat="1" applyFont="1" applyFill="1" applyBorder="1" applyAlignment="1">
      <alignment horizontal="center" vertical="center"/>
    </xf>
    <xf numFmtId="164" fontId="58" fillId="36" borderId="25" xfId="47" applyFont="1" applyFill="1" applyBorder="1" applyAlignment="1">
      <alignment horizontal="center" vertical="center"/>
    </xf>
    <xf numFmtId="164" fontId="61" fillId="36" borderId="25" xfId="47" applyFont="1" applyFill="1" applyBorder="1" applyAlignment="1">
      <alignment horizontal="right" vertical="center"/>
    </xf>
    <xf numFmtId="0" fontId="9" fillId="36" borderId="23" xfId="47" applyNumberFormat="1" applyFont="1" applyFill="1" applyBorder="1" applyAlignment="1">
      <alignment horizontal="center" vertical="center"/>
    </xf>
    <xf numFmtId="0" fontId="9" fillId="36" borderId="24" xfId="47" applyNumberFormat="1" applyFont="1" applyFill="1" applyBorder="1" applyAlignment="1">
      <alignment horizontal="center" vertical="center"/>
    </xf>
    <xf numFmtId="0" fontId="9" fillId="0" borderId="14" xfId="52" applyFont="1" applyBorder="1" applyAlignment="1">
      <alignment horizontal="left"/>
      <protection/>
    </xf>
    <xf numFmtId="0" fontId="5" fillId="0" borderId="14" xfId="52" applyFont="1" applyBorder="1" applyAlignment="1">
      <alignment horizontal="left"/>
      <protection/>
    </xf>
    <xf numFmtId="164" fontId="9" fillId="0" borderId="10" xfId="47" applyFont="1" applyFill="1" applyBorder="1" applyAlignment="1">
      <alignment horizontal="center" vertical="center"/>
    </xf>
    <xf numFmtId="0" fontId="60" fillId="0" borderId="21" xfId="0" applyFont="1" applyBorder="1" applyAlignment="1">
      <alignment/>
    </xf>
    <xf numFmtId="0" fontId="60" fillId="0" borderId="10" xfId="0" applyFont="1" applyBorder="1" applyAlignment="1">
      <alignment/>
    </xf>
    <xf numFmtId="0" fontId="60" fillId="0" borderId="0" xfId="0" applyFont="1" applyAlignment="1">
      <alignment/>
    </xf>
    <xf numFmtId="0" fontId="59" fillId="0" borderId="11" xfId="0" applyFont="1" applyBorder="1" applyAlignment="1">
      <alignment/>
    </xf>
    <xf numFmtId="0" fontId="9" fillId="0" borderId="12" xfId="53" applyFont="1" applyBorder="1" applyAlignment="1">
      <alignment horizontal="left" vertical="center" wrapText="1"/>
      <protection/>
    </xf>
    <xf numFmtId="0" fontId="9" fillId="0" borderId="12" xfId="53" applyFont="1" applyBorder="1" applyAlignment="1">
      <alignment horizontal="center" vertical="center"/>
      <protection/>
    </xf>
    <xf numFmtId="168" fontId="9" fillId="0" borderId="12" xfId="53" applyNumberFormat="1" applyFont="1" applyBorder="1" applyAlignment="1">
      <alignment horizontal="center" vertical="center"/>
      <protection/>
    </xf>
    <xf numFmtId="164" fontId="9" fillId="0" borderId="12" xfId="47" applyFont="1" applyFill="1" applyBorder="1" applyAlignment="1">
      <alignment horizontal="center" vertical="center"/>
    </xf>
    <xf numFmtId="164" fontId="60" fillId="35" borderId="25" xfId="47" applyFont="1" applyFill="1" applyBorder="1" applyAlignment="1">
      <alignment horizontal="right" vertical="center"/>
    </xf>
    <xf numFmtId="164" fontId="60" fillId="35" borderId="13" xfId="47" applyFont="1" applyFill="1" applyBorder="1" applyAlignment="1">
      <alignment horizontal="right" vertical="center"/>
    </xf>
    <xf numFmtId="0" fontId="58" fillId="0" borderId="0" xfId="0" applyFont="1" applyAlignment="1">
      <alignment horizontal="center"/>
    </xf>
    <xf numFmtId="0" fontId="60" fillId="37" borderId="0" xfId="0" applyFont="1" applyFill="1" applyAlignment="1">
      <alignment/>
    </xf>
    <xf numFmtId="0" fontId="9" fillId="33" borderId="11" xfId="53" applyFont="1" applyFill="1" applyBorder="1" applyAlignment="1">
      <alignment horizontal="center" vertical="center"/>
      <protection/>
    </xf>
    <xf numFmtId="0" fontId="60" fillId="33" borderId="0" xfId="0" applyFont="1" applyFill="1" applyAlignment="1">
      <alignment/>
    </xf>
    <xf numFmtId="164" fontId="60" fillId="0" borderId="20" xfId="47" applyFont="1" applyBorder="1" applyAlignment="1">
      <alignment horizontal="center" vertical="center"/>
    </xf>
    <xf numFmtId="164" fontId="60" fillId="0" borderId="0" xfId="47" applyFont="1" applyBorder="1" applyAlignment="1">
      <alignment horizontal="left" vertical="center"/>
    </xf>
    <xf numFmtId="164" fontId="60" fillId="0" borderId="0" xfId="47" applyFont="1" applyBorder="1" applyAlignment="1">
      <alignment horizontal="center" vertical="center"/>
    </xf>
    <xf numFmtId="164" fontId="60" fillId="0" borderId="0" xfId="47" applyFont="1" applyAlignment="1">
      <alignment/>
    </xf>
    <xf numFmtId="0" fontId="9" fillId="33" borderId="12" xfId="53" applyFont="1" applyFill="1" applyBorder="1" applyAlignment="1">
      <alignment horizontal="center" vertical="center" wrapText="1"/>
      <protection/>
    </xf>
    <xf numFmtId="164" fontId="9" fillId="33" borderId="12" xfId="47" applyFont="1" applyFill="1" applyBorder="1" applyAlignment="1">
      <alignment horizontal="center" vertical="center"/>
    </xf>
    <xf numFmtId="0" fontId="9" fillId="37" borderId="27" xfId="53" applyFont="1" applyFill="1" applyBorder="1" applyAlignment="1">
      <alignment horizontal="center" vertical="center"/>
      <protection/>
    </xf>
    <xf numFmtId="0" fontId="9" fillId="37" borderId="28" xfId="53" applyFont="1" applyFill="1" applyBorder="1" applyAlignment="1">
      <alignment horizontal="left" vertical="center"/>
      <protection/>
    </xf>
    <xf numFmtId="164" fontId="13" fillId="37" borderId="28" xfId="47" applyFont="1" applyFill="1" applyBorder="1" applyAlignment="1">
      <alignment vertical="center" wrapText="1"/>
    </xf>
    <xf numFmtId="164" fontId="9" fillId="33" borderId="29" xfId="47" applyFont="1" applyFill="1" applyBorder="1" applyAlignment="1">
      <alignment horizontal="center" vertical="center"/>
    </xf>
    <xf numFmtId="2" fontId="4" fillId="36" borderId="30" xfId="53" applyNumberFormat="1" applyFont="1" applyFill="1" applyBorder="1" applyAlignment="1">
      <alignment horizontal="center" vertical="center" wrapText="1"/>
      <protection/>
    </xf>
    <xf numFmtId="2" fontId="4" fillId="36" borderId="31" xfId="53" applyNumberFormat="1" applyFont="1" applyFill="1" applyBorder="1" applyAlignment="1">
      <alignment horizontal="center" vertical="center"/>
      <protection/>
    </xf>
    <xf numFmtId="0" fontId="9" fillId="33" borderId="18" xfId="53" applyFont="1" applyFill="1" applyBorder="1" applyAlignment="1">
      <alignment horizontal="center" vertical="center" wrapText="1"/>
      <protection/>
    </xf>
    <xf numFmtId="164" fontId="13" fillId="37" borderId="32" xfId="47" applyFont="1" applyFill="1" applyBorder="1" applyAlignment="1">
      <alignment vertical="center" wrapText="1"/>
    </xf>
    <xf numFmtId="164" fontId="4" fillId="36" borderId="24" xfId="47" applyFont="1" applyFill="1" applyBorder="1" applyAlignment="1">
      <alignment horizontal="center" vertical="center"/>
    </xf>
    <xf numFmtId="164" fontId="9" fillId="33" borderId="13" xfId="47" applyFont="1" applyFill="1" applyBorder="1" applyAlignment="1">
      <alignment horizontal="center" vertical="center" wrapText="1"/>
    </xf>
    <xf numFmtId="164" fontId="5" fillId="0" borderId="33" xfId="53" applyNumberFormat="1" applyFont="1" applyBorder="1" applyAlignment="1">
      <alignment horizontal="center" vertical="center" wrapText="1"/>
      <protection/>
    </xf>
    <xf numFmtId="2" fontId="4" fillId="36" borderId="34" xfId="53" applyNumberFormat="1" applyFont="1" applyFill="1" applyBorder="1" applyAlignment="1">
      <alignment horizontal="center" vertical="center"/>
      <protection/>
    </xf>
    <xf numFmtId="0" fontId="9" fillId="37" borderId="22" xfId="53" applyFont="1" applyFill="1" applyBorder="1" applyAlignment="1">
      <alignment horizontal="center" vertical="center"/>
      <protection/>
    </xf>
    <xf numFmtId="0" fontId="9" fillId="37" borderId="23" xfId="53" applyFont="1" applyFill="1" applyBorder="1" applyAlignment="1">
      <alignment horizontal="left" vertical="center"/>
      <protection/>
    </xf>
    <xf numFmtId="164" fontId="13" fillId="37" borderId="35" xfId="47" applyFont="1" applyFill="1" applyBorder="1" applyAlignment="1">
      <alignment vertical="center" wrapText="1"/>
    </xf>
    <xf numFmtId="0" fontId="10" fillId="0" borderId="12" xfId="53" applyFont="1" applyBorder="1" applyAlignment="1">
      <alignment horizontal="center" vertical="center" wrapText="1"/>
      <protection/>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9" fillId="36" borderId="12" xfId="47" applyNumberFormat="1" applyFont="1" applyFill="1" applyBorder="1" applyAlignment="1">
      <alignment horizontal="center" vertical="center"/>
    </xf>
    <xf numFmtId="0" fontId="60" fillId="33" borderId="11" xfId="0" applyFont="1" applyFill="1" applyBorder="1" applyAlignment="1">
      <alignment horizontal="center" vertical="center"/>
    </xf>
    <xf numFmtId="0" fontId="60" fillId="34" borderId="11" xfId="0" applyFont="1" applyFill="1" applyBorder="1" applyAlignment="1">
      <alignment horizontal="center" vertical="center"/>
    </xf>
    <xf numFmtId="0" fontId="59" fillId="35" borderId="12" xfId="0" applyFont="1" applyFill="1" applyBorder="1" applyAlignment="1">
      <alignment horizontal="center" vertical="center" wrapText="1"/>
    </xf>
    <xf numFmtId="0" fontId="59" fillId="35" borderId="12" xfId="0" applyFont="1" applyFill="1" applyBorder="1" applyAlignment="1">
      <alignment horizontal="center" vertical="center"/>
    </xf>
    <xf numFmtId="0" fontId="59" fillId="35" borderId="12" xfId="0" applyFont="1" applyFill="1" applyBorder="1" applyAlignment="1">
      <alignment horizontal="left" vertical="center" wrapText="1"/>
    </xf>
    <xf numFmtId="2" fontId="59" fillId="35" borderId="12" xfId="0" applyNumberFormat="1" applyFont="1" applyFill="1" applyBorder="1" applyAlignment="1">
      <alignment horizontal="center" vertical="center"/>
    </xf>
    <xf numFmtId="164" fontId="59" fillId="35" borderId="36" xfId="47" applyFont="1" applyFill="1" applyBorder="1" applyAlignment="1">
      <alignment horizontal="center" vertical="center"/>
    </xf>
    <xf numFmtId="164" fontId="9" fillId="0" borderId="13" xfId="47" applyFont="1" applyFill="1" applyBorder="1" applyAlignment="1">
      <alignment horizontal="center" vertical="center" wrapText="1"/>
    </xf>
    <xf numFmtId="10" fontId="9" fillId="0" borderId="13" xfId="57" applyNumberFormat="1" applyFont="1" applyFill="1" applyBorder="1" applyAlignment="1">
      <alignment horizontal="center" vertical="center" wrapText="1"/>
    </xf>
    <xf numFmtId="0" fontId="60" fillId="0" borderId="14" xfId="0" applyFont="1" applyBorder="1" applyAlignment="1">
      <alignment/>
    </xf>
    <xf numFmtId="17" fontId="59" fillId="0" borderId="0" xfId="47" applyNumberFormat="1" applyFont="1" applyBorder="1" applyAlignment="1" quotePrefix="1">
      <alignment horizontal="left" vertical="center"/>
    </xf>
    <xf numFmtId="0" fontId="59" fillId="0" borderId="0" xfId="47" applyNumberFormat="1" applyFont="1" applyFill="1" applyBorder="1" applyAlignment="1">
      <alignment horizontal="center" vertical="center"/>
    </xf>
    <xf numFmtId="0" fontId="60" fillId="0" borderId="0" xfId="0" applyFont="1" applyAlignment="1">
      <alignment horizontal="center" vertical="center"/>
    </xf>
    <xf numFmtId="9" fontId="59" fillId="0" borderId="0" xfId="47" applyNumberFormat="1"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2" xfId="53" applyFont="1" applyFill="1" applyBorder="1" applyAlignment="1">
      <alignment horizontal="center" vertical="center"/>
      <protection/>
    </xf>
    <xf numFmtId="168" fontId="4" fillId="33" borderId="12" xfId="53" applyNumberFormat="1" applyFont="1" applyFill="1" applyBorder="1" applyAlignment="1">
      <alignment horizontal="center" vertical="center"/>
      <protection/>
    </xf>
    <xf numFmtId="0" fontId="4" fillId="33" borderId="12" xfId="53" applyFont="1" applyFill="1" applyBorder="1" applyAlignment="1">
      <alignment horizontal="right" vertical="center"/>
      <protection/>
    </xf>
    <xf numFmtId="164" fontId="4" fillId="33" borderId="13" xfId="47" applyFont="1" applyFill="1" applyBorder="1" applyAlignment="1">
      <alignment horizontal="center" vertical="center"/>
    </xf>
    <xf numFmtId="0" fontId="58" fillId="33" borderId="0" xfId="0" applyFont="1" applyFill="1" applyAlignment="1">
      <alignment/>
    </xf>
    <xf numFmtId="9" fontId="5" fillId="0" borderId="37" xfId="57" applyFont="1" applyFill="1" applyBorder="1" applyAlignment="1">
      <alignment horizontal="center" vertical="center" wrapText="1"/>
    </xf>
    <xf numFmtId="0" fontId="62" fillId="0" borderId="12" xfId="0" applyFont="1" applyBorder="1" applyAlignment="1">
      <alignment horizontal="center" vertical="center"/>
    </xf>
    <xf numFmtId="0" fontId="59" fillId="0" borderId="0" xfId="0" applyFont="1" applyAlignment="1">
      <alignment horizontal="left"/>
    </xf>
    <xf numFmtId="0" fontId="59" fillId="38" borderId="0" xfId="0" applyFont="1" applyFill="1" applyAlignment="1">
      <alignment horizontal="center" vertical="center"/>
    </xf>
    <xf numFmtId="0" fontId="59" fillId="0" borderId="0" xfId="47" applyNumberFormat="1" applyFont="1" applyFill="1" applyBorder="1" applyAlignment="1">
      <alignment horizontal="left" vertical="center"/>
    </xf>
    <xf numFmtId="0" fontId="59" fillId="0" borderId="11" xfId="0" applyFont="1" applyBorder="1" applyAlignment="1">
      <alignment horizontal="center" vertical="center"/>
    </xf>
    <xf numFmtId="0" fontId="63" fillId="34" borderId="26" xfId="0" applyFont="1" applyFill="1" applyBorder="1" applyAlignment="1">
      <alignment horizontal="center" vertical="center"/>
    </xf>
    <xf numFmtId="0" fontId="64" fillId="35" borderId="11" xfId="0" applyFont="1" applyFill="1" applyBorder="1" applyAlignment="1">
      <alignment horizontal="center" vertical="center"/>
    </xf>
    <xf numFmtId="0" fontId="60" fillId="33" borderId="36" xfId="0" applyFont="1" applyFill="1" applyBorder="1" applyAlignment="1">
      <alignment vertical="center"/>
    </xf>
    <xf numFmtId="0" fontId="60" fillId="33" borderId="25" xfId="0" applyFont="1" applyFill="1" applyBorder="1" applyAlignment="1">
      <alignment vertical="center"/>
    </xf>
    <xf numFmtId="0" fontId="60" fillId="33" borderId="38" xfId="0" applyFont="1" applyFill="1" applyBorder="1" applyAlignment="1">
      <alignment vertical="center"/>
    </xf>
    <xf numFmtId="164" fontId="5" fillId="0" borderId="18" xfId="47" applyFont="1" applyFill="1" applyBorder="1" applyAlignment="1">
      <alignment horizontal="center" vertical="center" wrapText="1"/>
    </xf>
    <xf numFmtId="164" fontId="61" fillId="39" borderId="13" xfId="47" applyFont="1" applyFill="1" applyBorder="1" applyAlignment="1">
      <alignment horizontal="right" vertical="center"/>
    </xf>
    <xf numFmtId="164" fontId="60" fillId="34" borderId="13" xfId="47" applyFont="1" applyFill="1" applyBorder="1" applyAlignment="1">
      <alignment horizontal="right" vertical="center"/>
    </xf>
    <xf numFmtId="0" fontId="4" fillId="36" borderId="12" xfId="0" applyFont="1" applyFill="1" applyBorder="1" applyAlignment="1">
      <alignment horizontal="left" vertical="center"/>
    </xf>
    <xf numFmtId="0" fontId="9" fillId="35" borderId="11" xfId="53" applyFont="1" applyFill="1" applyBorder="1" applyAlignment="1">
      <alignment horizontal="center" vertical="center"/>
      <protection/>
    </xf>
    <xf numFmtId="0" fontId="59" fillId="0" borderId="0" xfId="0" applyFont="1" applyAlignment="1">
      <alignment wrapText="1"/>
    </xf>
    <xf numFmtId="0" fontId="59" fillId="0" borderId="16" xfId="0" applyFont="1" applyBorder="1" applyAlignment="1">
      <alignment wrapText="1"/>
    </xf>
    <xf numFmtId="0" fontId="5" fillId="0" borderId="12" xfId="53" applyFont="1" applyBorder="1" applyAlignment="1">
      <alignment horizontal="center" vertical="center" wrapText="1"/>
      <protection/>
    </xf>
    <xf numFmtId="0" fontId="5" fillId="0" borderId="12" xfId="47" applyNumberFormat="1" applyFont="1" applyFill="1" applyBorder="1" applyAlignment="1" applyProtection="1">
      <alignment horizontal="center" vertical="center" wrapText="1"/>
      <protection/>
    </xf>
    <xf numFmtId="0" fontId="5" fillId="0" borderId="12" xfId="47" applyNumberFormat="1" applyFont="1" applyFill="1" applyBorder="1" applyAlignment="1" applyProtection="1">
      <alignment horizontal="left" vertical="center" wrapText="1"/>
      <protection/>
    </xf>
    <xf numFmtId="2" fontId="5" fillId="0" borderId="12" xfId="47" applyNumberFormat="1" applyFont="1" applyFill="1" applyBorder="1" applyAlignment="1" applyProtection="1">
      <alignment horizontal="center" vertical="center" wrapText="1"/>
      <protection/>
    </xf>
    <xf numFmtId="164" fontId="5" fillId="0" borderId="12" xfId="47" applyFont="1" applyFill="1" applyBorder="1" applyAlignment="1" applyProtection="1">
      <alignment horizontal="center" vertical="center" wrapText="1"/>
      <protection/>
    </xf>
    <xf numFmtId="164" fontId="59" fillId="0" borderId="12" xfId="47" applyFont="1" applyFill="1" applyBorder="1" applyAlignment="1">
      <alignment horizontal="center" vertical="center"/>
    </xf>
    <xf numFmtId="164" fontId="59" fillId="0" borderId="13" xfId="47" applyFont="1" applyFill="1" applyBorder="1" applyAlignment="1">
      <alignment horizontal="center" vertical="center"/>
    </xf>
    <xf numFmtId="0" fontId="59" fillId="0" borderId="16" xfId="47" applyNumberFormat="1" applyFont="1" applyBorder="1" applyAlignment="1">
      <alignment horizontal="center" vertical="center"/>
    </xf>
    <xf numFmtId="0" fontId="60" fillId="0" borderId="17" xfId="0" applyFont="1" applyBorder="1" applyAlignment="1">
      <alignment/>
    </xf>
    <xf numFmtId="164" fontId="9" fillId="0" borderId="0" xfId="47" applyFont="1" applyFill="1" applyBorder="1" applyAlignment="1">
      <alignment horizontal="center" vertical="center"/>
    </xf>
    <xf numFmtId="0" fontId="59" fillId="0" borderId="14" xfId="0" applyFont="1" applyBorder="1" applyAlignment="1">
      <alignment horizontal="center"/>
    </xf>
    <xf numFmtId="164" fontId="60" fillId="0" borderId="0" xfId="47" applyFont="1" applyBorder="1" applyAlignment="1">
      <alignment/>
    </xf>
    <xf numFmtId="0" fontId="59" fillId="0" borderId="15" xfId="0" applyFont="1" applyBorder="1" applyAlignment="1">
      <alignment horizontal="center"/>
    </xf>
    <xf numFmtId="164" fontId="60" fillId="0" borderId="16" xfId="47" applyFont="1" applyBorder="1" applyAlignment="1">
      <alignment/>
    </xf>
    <xf numFmtId="2" fontId="4" fillId="36" borderId="13" xfId="53" applyNumberFormat="1" applyFont="1" applyFill="1" applyBorder="1" applyAlignment="1">
      <alignment horizontal="center" vertical="center"/>
      <protection/>
    </xf>
    <xf numFmtId="0" fontId="59" fillId="0" borderId="16" xfId="0" applyFont="1" applyBorder="1" applyAlignment="1">
      <alignment horizontal="left"/>
    </xf>
    <xf numFmtId="10" fontId="59" fillId="0" borderId="10" xfId="57" applyNumberFormat="1" applyFont="1" applyBorder="1" applyAlignment="1">
      <alignment horizontal="left" vertical="center"/>
    </xf>
    <xf numFmtId="0" fontId="59" fillId="0" borderId="10" xfId="47" applyNumberFormat="1" applyFont="1" applyFill="1" applyBorder="1" applyAlignment="1">
      <alignment horizontal="left" vertical="center"/>
    </xf>
    <xf numFmtId="0" fontId="65" fillId="0" borderId="0" xfId="53" applyFont="1" applyAlignment="1">
      <alignment horizontal="center" vertical="center" wrapText="1"/>
      <protection/>
    </xf>
    <xf numFmtId="0" fontId="5" fillId="0" borderId="14" xfId="53" applyFont="1" applyBorder="1" applyAlignment="1">
      <alignment horizontal="center" vertical="center" wrapText="1"/>
      <protection/>
    </xf>
    <xf numFmtId="0" fontId="5" fillId="0" borderId="0" xfId="53" applyFont="1" applyAlignment="1">
      <alignment horizontal="center" vertical="center"/>
      <protection/>
    </xf>
    <xf numFmtId="168" fontId="5" fillId="0" borderId="0" xfId="53" applyNumberFormat="1" applyFont="1" applyAlignment="1">
      <alignment horizontal="center" vertical="center"/>
      <protection/>
    </xf>
    <xf numFmtId="2" fontId="9" fillId="0" borderId="0" xfId="53" applyNumberFormat="1" applyFont="1" applyAlignment="1">
      <alignment horizontal="right" vertical="center"/>
      <protection/>
    </xf>
    <xf numFmtId="4" fontId="59" fillId="0" borderId="0" xfId="0" applyNumberFormat="1" applyFont="1" applyAlignment="1">
      <alignment horizontal="center" vertical="center"/>
    </xf>
    <xf numFmtId="0" fontId="4" fillId="0" borderId="0" xfId="53" applyFont="1" applyAlignment="1">
      <alignment horizontal="center" vertical="center"/>
      <protection/>
    </xf>
    <xf numFmtId="0" fontId="9" fillId="0" borderId="0" xfId="53" applyFont="1" applyAlignment="1">
      <alignment horizontal="center" vertical="center"/>
      <protection/>
    </xf>
    <xf numFmtId="0" fontId="10" fillId="0" borderId="0" xfId="53" applyFont="1" applyAlignment="1">
      <alignment horizontal="center" vertical="center"/>
      <protection/>
    </xf>
    <xf numFmtId="0" fontId="58" fillId="0" borderId="14" xfId="0" applyFont="1" applyBorder="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horizontal="left" vertical="center" wrapText="1"/>
    </xf>
    <xf numFmtId="2" fontId="58" fillId="0" borderId="0" xfId="0" applyNumberFormat="1" applyFont="1" applyAlignment="1">
      <alignment horizontal="center" vertical="center"/>
    </xf>
    <xf numFmtId="164" fontId="58" fillId="0" borderId="0" xfId="47" applyFont="1" applyFill="1" applyBorder="1" applyAlignment="1">
      <alignment horizontal="center" vertical="center"/>
    </xf>
    <xf numFmtId="164" fontId="61" fillId="0" borderId="0" xfId="47" applyFont="1" applyFill="1" applyBorder="1" applyAlignment="1">
      <alignment horizontal="right" vertical="center"/>
    </xf>
    <xf numFmtId="164" fontId="61" fillId="0" borderId="10" xfId="47" applyFont="1" applyFill="1" applyBorder="1" applyAlignment="1">
      <alignment horizontal="right" vertical="center"/>
    </xf>
    <xf numFmtId="10" fontId="5" fillId="0" borderId="18" xfId="57" applyNumberFormat="1" applyFont="1" applyFill="1" applyBorder="1" applyAlignment="1">
      <alignment horizontal="center" vertical="center" wrapText="1"/>
    </xf>
    <xf numFmtId="2" fontId="5" fillId="0" borderId="12" xfId="53" applyNumberFormat="1" applyFont="1" applyBorder="1" applyAlignment="1">
      <alignment horizontal="center" vertical="center" wrapText="1"/>
      <protection/>
    </xf>
    <xf numFmtId="0" fontId="5" fillId="0" borderId="0" xfId="53" applyFont="1" applyAlignment="1">
      <alignment horizontal="center" vertical="center" wrapText="1"/>
      <protection/>
    </xf>
    <xf numFmtId="0" fontId="9" fillId="38" borderId="0" xfId="53" applyFont="1" applyFill="1" applyAlignment="1">
      <alignment horizontal="center" vertical="center"/>
      <protection/>
    </xf>
    <xf numFmtId="0" fontId="5" fillId="38" borderId="0" xfId="53" applyFont="1" applyFill="1" applyAlignment="1">
      <alignment horizontal="center" vertical="center"/>
      <protection/>
    </xf>
    <xf numFmtId="0" fontId="10" fillId="38" borderId="0" xfId="53" applyFont="1" applyFill="1" applyAlignment="1">
      <alignment horizontal="center" vertical="center"/>
      <protection/>
    </xf>
    <xf numFmtId="0" fontId="5" fillId="0" borderId="11" xfId="53" applyFont="1" applyBorder="1" applyAlignment="1">
      <alignment horizontal="center" vertical="center"/>
      <protection/>
    </xf>
    <xf numFmtId="0" fontId="4" fillId="36" borderId="12" xfId="53" applyFont="1" applyFill="1" applyBorder="1" applyAlignment="1">
      <alignment horizontal="center" vertical="center"/>
      <protection/>
    </xf>
    <xf numFmtId="0" fontId="4" fillId="36" borderId="22"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12" xfId="0" applyFont="1" applyFill="1" applyBorder="1" applyAlignment="1">
      <alignment horizontal="center" vertical="center"/>
    </xf>
    <xf numFmtId="0" fontId="60" fillId="34" borderId="36" xfId="0" applyFont="1" applyFill="1" applyBorder="1" applyAlignment="1">
      <alignment vertical="center"/>
    </xf>
    <xf numFmtId="0" fontId="60" fillId="34" borderId="25" xfId="0" applyFont="1" applyFill="1" applyBorder="1" applyAlignment="1">
      <alignment vertical="center"/>
    </xf>
    <xf numFmtId="0" fontId="60" fillId="34" borderId="38" xfId="0" applyFont="1" applyFill="1" applyBorder="1" applyAlignment="1">
      <alignment vertical="center"/>
    </xf>
    <xf numFmtId="164" fontId="5" fillId="0" borderId="12" xfId="47" applyFont="1" applyFill="1" applyBorder="1" applyAlignment="1">
      <alignment horizontal="center" vertical="center"/>
    </xf>
    <xf numFmtId="164" fontId="4" fillId="33" borderId="12" xfId="47" applyFont="1" applyFill="1" applyBorder="1" applyAlignment="1">
      <alignment horizontal="center" vertical="center"/>
    </xf>
    <xf numFmtId="0" fontId="66" fillId="0" borderId="12" xfId="0" applyFont="1" applyBorder="1" applyAlignment="1">
      <alignment horizontal="left" vertical="center" wrapText="1"/>
    </xf>
    <xf numFmtId="2" fontId="66" fillId="0" borderId="12" xfId="0" applyNumberFormat="1" applyFont="1" applyBorder="1" applyAlignment="1">
      <alignment horizontal="center" vertical="center"/>
    </xf>
    <xf numFmtId="0" fontId="66" fillId="0" borderId="12" xfId="0" applyFont="1" applyBorder="1" applyAlignment="1">
      <alignment vertical="center"/>
    </xf>
    <xf numFmtId="0" fontId="60" fillId="40" borderId="12" xfId="0" applyFont="1" applyFill="1" applyBorder="1" applyAlignment="1">
      <alignment horizontal="left" vertical="center" wrapText="1"/>
    </xf>
    <xf numFmtId="0" fontId="60" fillId="40" borderId="12" xfId="0" applyFont="1" applyFill="1" applyBorder="1" applyAlignment="1">
      <alignment horizontal="center" vertical="center"/>
    </xf>
    <xf numFmtId="0" fontId="59" fillId="0" borderId="12" xfId="0" applyFont="1" applyBorder="1" applyAlignment="1">
      <alignment horizontal="center" vertical="center"/>
    </xf>
    <xf numFmtId="168" fontId="59" fillId="0" borderId="12" xfId="0" applyNumberFormat="1" applyFont="1" applyBorder="1" applyAlignment="1">
      <alignment horizontal="center" vertical="center"/>
    </xf>
    <xf numFmtId="0" fontId="67" fillId="33" borderId="12" xfId="53" applyFont="1" applyFill="1" applyBorder="1" applyAlignment="1">
      <alignment horizontal="left" vertical="center"/>
      <protection/>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2" xfId="0" applyFont="1" applyBorder="1" applyAlignment="1">
      <alignment horizontal="left" vertical="center"/>
    </xf>
    <xf numFmtId="2" fontId="68" fillId="0" borderId="12" xfId="0" applyNumberFormat="1" applyFont="1" applyBorder="1" applyAlignment="1">
      <alignment horizontal="center" vertical="center"/>
    </xf>
    <xf numFmtId="164" fontId="68" fillId="0" borderId="12" xfId="47" applyFont="1" applyBorder="1" applyAlignment="1">
      <alignment vertical="center"/>
    </xf>
    <xf numFmtId="164" fontId="68" fillId="0" borderId="12" xfId="47" applyFont="1" applyBorder="1" applyAlignment="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horizontal="center" vertical="center" wrapText="1"/>
    </xf>
    <xf numFmtId="0" fontId="68" fillId="0" borderId="39" xfId="0" applyFont="1" applyBorder="1" applyAlignment="1">
      <alignment horizontal="center" vertical="center"/>
    </xf>
    <xf numFmtId="2" fontId="68" fillId="0" borderId="40" xfId="0" applyNumberFormat="1" applyFont="1" applyBorder="1" applyAlignment="1">
      <alignment horizontal="center" vertical="center"/>
    </xf>
    <xf numFmtId="0" fontId="68" fillId="0" borderId="40" xfId="0" applyFont="1" applyBorder="1" applyAlignment="1">
      <alignment horizontal="center" vertical="center"/>
    </xf>
    <xf numFmtId="164" fontId="68" fillId="0" borderId="40" xfId="47" applyFont="1" applyBorder="1" applyAlignment="1">
      <alignment vertical="center"/>
    </xf>
    <xf numFmtId="164" fontId="68" fillId="0" borderId="40" xfId="47" applyFont="1" applyBorder="1" applyAlignment="1">
      <alignment horizontal="center" vertical="center"/>
    </xf>
    <xf numFmtId="0" fontId="68" fillId="0" borderId="0" xfId="0" applyFont="1" applyAlignment="1">
      <alignment horizontal="center" vertical="center"/>
    </xf>
    <xf numFmtId="0" fontId="9" fillId="0" borderId="0" xfId="53" applyFont="1" applyAlignment="1">
      <alignment horizontal="left" vertical="center"/>
      <protection/>
    </xf>
    <xf numFmtId="0" fontId="5" fillId="0" borderId="0" xfId="53" applyFont="1" applyAlignment="1">
      <alignment vertical="center"/>
      <protection/>
    </xf>
    <xf numFmtId="0" fontId="5" fillId="0" borderId="0" xfId="53" applyFont="1" applyAlignment="1">
      <alignment horizontal="left" vertical="center"/>
      <protection/>
    </xf>
    <xf numFmtId="14" fontId="5" fillId="0" borderId="0" xfId="53" applyNumberFormat="1" applyFont="1" applyAlignment="1">
      <alignment horizontal="left" vertical="center"/>
      <protection/>
    </xf>
    <xf numFmtId="0" fontId="59" fillId="0" borderId="0" xfId="0" applyFont="1" applyAlignment="1">
      <alignment vertical="center"/>
    </xf>
    <xf numFmtId="14" fontId="59" fillId="0" borderId="0" xfId="0" applyNumberFormat="1" applyFont="1" applyAlignment="1">
      <alignment horizontal="left" vertical="center"/>
    </xf>
    <xf numFmtId="0" fontId="59" fillId="0" borderId="10" xfId="0" applyFont="1" applyBorder="1" applyAlignment="1">
      <alignment vertical="center"/>
    </xf>
    <xf numFmtId="0" fontId="60" fillId="0" borderId="10" xfId="0" applyFont="1" applyBorder="1" applyAlignment="1">
      <alignment vertical="center"/>
    </xf>
    <xf numFmtId="0" fontId="5" fillId="0" borderId="10" xfId="53" applyFont="1" applyBorder="1" applyAlignment="1">
      <alignment horizontal="left" vertical="center"/>
      <protection/>
    </xf>
    <xf numFmtId="2" fontId="66" fillId="0" borderId="12" xfId="0" applyNumberFormat="1" applyFont="1" applyBorder="1" applyAlignment="1">
      <alignment horizontal="center"/>
    </xf>
    <xf numFmtId="0" fontId="59" fillId="0" borderId="12" xfId="0" applyFont="1" applyBorder="1" applyAlignment="1">
      <alignment horizontal="left" vertical="center" wrapText="1"/>
    </xf>
    <xf numFmtId="2" fontId="59" fillId="0" borderId="12" xfId="0" applyNumberFormat="1" applyFont="1" applyBorder="1" applyAlignment="1">
      <alignment horizontal="center" vertical="center"/>
    </xf>
    <xf numFmtId="0" fontId="66" fillId="0" borderId="12" xfId="0" applyFont="1" applyBorder="1" applyAlignment="1">
      <alignment horizontal="center" vertical="center"/>
    </xf>
    <xf numFmtId="0" fontId="60" fillId="40" borderId="12" xfId="0" applyFont="1" applyFill="1" applyBorder="1" applyAlignment="1">
      <alignment horizontal="left" vertical="center"/>
    </xf>
    <xf numFmtId="0" fontId="66" fillId="0" borderId="41" xfId="0" applyFont="1" applyBorder="1" applyAlignment="1">
      <alignment horizontal="left" vertical="center" wrapText="1"/>
    </xf>
    <xf numFmtId="2" fontId="66" fillId="0" borderId="42" xfId="0" applyNumberFormat="1" applyFont="1" applyBorder="1" applyAlignment="1">
      <alignment horizontal="center" vertical="center"/>
    </xf>
    <xf numFmtId="2" fontId="66" fillId="0" borderId="43" xfId="0" applyNumberFormat="1" applyFont="1" applyBorder="1" applyAlignment="1">
      <alignment horizontal="center" vertical="center"/>
    </xf>
    <xf numFmtId="2" fontId="66" fillId="0" borderId="0" xfId="0" applyNumberFormat="1" applyFont="1" applyAlignment="1">
      <alignment horizontal="center" vertical="center"/>
    </xf>
    <xf numFmtId="0" fontId="66" fillId="0" borderId="44" xfId="0" applyFont="1" applyBorder="1" applyAlignment="1">
      <alignment horizontal="left" vertical="center" wrapText="1"/>
    </xf>
    <xf numFmtId="0" fontId="5" fillId="0" borderId="45" xfId="53" applyFont="1" applyBorder="1" applyAlignment="1">
      <alignment horizontal="center" vertical="center" wrapText="1"/>
      <protection/>
    </xf>
    <xf numFmtId="164" fontId="5" fillId="0" borderId="46" xfId="47" applyFont="1" applyFill="1" applyBorder="1" applyAlignment="1">
      <alignment horizontal="center" vertical="center"/>
    </xf>
    <xf numFmtId="3" fontId="5" fillId="0" borderId="11" xfId="53" applyNumberFormat="1" applyFont="1" applyBorder="1" applyAlignment="1">
      <alignment horizontal="center" vertical="center"/>
      <protection/>
    </xf>
    <xf numFmtId="0" fontId="68" fillId="0" borderId="12" xfId="0" applyFont="1" applyBorder="1" applyAlignment="1">
      <alignment vertical="center" wrapText="1"/>
    </xf>
    <xf numFmtId="0" fontId="68" fillId="0" borderId="12" xfId="0" applyFont="1" applyBorder="1" applyAlignment="1">
      <alignment vertical="center"/>
    </xf>
    <xf numFmtId="0" fontId="68" fillId="0" borderId="40" xfId="0" applyFont="1" applyBorder="1" applyAlignment="1">
      <alignment vertical="center" wrapText="1"/>
    </xf>
    <xf numFmtId="0" fontId="59" fillId="0" borderId="12" xfId="0" applyFont="1" applyBorder="1" applyAlignment="1">
      <alignment/>
    </xf>
    <xf numFmtId="0" fontId="59" fillId="0" borderId="41" xfId="0" applyFont="1" applyBorder="1" applyAlignment="1">
      <alignment horizontal="left" vertical="center" wrapText="1"/>
    </xf>
    <xf numFmtId="0" fontId="66" fillId="0" borderId="41" xfId="0" applyFont="1" applyBorder="1" applyAlignment="1">
      <alignment horizontal="center" vertical="center"/>
    </xf>
    <xf numFmtId="2" fontId="66" fillId="0" borderId="13" xfId="0" applyNumberFormat="1" applyFont="1" applyBorder="1" applyAlignment="1">
      <alignment horizontal="center" vertical="center"/>
    </xf>
    <xf numFmtId="0" fontId="59" fillId="0" borderId="42" xfId="0" applyFont="1" applyBorder="1" applyAlignment="1">
      <alignment horizontal="center" vertical="center"/>
    </xf>
    <xf numFmtId="0" fontId="66" fillId="0" borderId="42" xfId="0" applyFont="1" applyBorder="1" applyAlignment="1">
      <alignment horizontal="center" vertical="center"/>
    </xf>
    <xf numFmtId="0" fontId="69" fillId="0" borderId="41" xfId="0" applyFont="1" applyBorder="1" applyAlignment="1">
      <alignment horizontal="left" vertical="center" wrapText="1"/>
    </xf>
    <xf numFmtId="0" fontId="69" fillId="0" borderId="0" xfId="0" applyFont="1" applyAlignment="1">
      <alignment horizontal="left" vertical="center" wrapText="1"/>
    </xf>
    <xf numFmtId="2" fontId="66" fillId="0" borderId="38" xfId="0" applyNumberFormat="1" applyFont="1" applyBorder="1" applyAlignment="1">
      <alignment horizontal="center" vertical="center"/>
    </xf>
    <xf numFmtId="2" fontId="66" fillId="0" borderId="36" xfId="0" applyNumberFormat="1" applyFont="1" applyBorder="1" applyAlignment="1">
      <alignment horizontal="center" vertical="center"/>
    </xf>
    <xf numFmtId="0" fontId="4" fillId="41" borderId="42" xfId="0" applyFont="1" applyFill="1" applyBorder="1" applyAlignment="1">
      <alignment horizontal="left" vertical="center" wrapText="1"/>
    </xf>
    <xf numFmtId="0" fontId="4" fillId="41" borderId="42" xfId="0" applyFont="1" applyFill="1" applyBorder="1" applyAlignment="1">
      <alignment horizontal="center" vertical="center"/>
    </xf>
    <xf numFmtId="168" fontId="5" fillId="0" borderId="42" xfId="0" applyNumberFormat="1" applyFont="1" applyBorder="1" applyAlignment="1">
      <alignment horizontal="center" vertical="center"/>
    </xf>
    <xf numFmtId="0" fontId="59" fillId="0" borderId="0" xfId="0" applyFont="1" applyAlignment="1">
      <alignment horizontal="left" vertical="center" wrapText="1"/>
    </xf>
    <xf numFmtId="164" fontId="68" fillId="0" borderId="0" xfId="47" applyFont="1" applyBorder="1" applyAlignment="1">
      <alignment horizontal="center" vertical="center"/>
    </xf>
    <xf numFmtId="0" fontId="68" fillId="0" borderId="36" xfId="0" applyFont="1" applyBorder="1" applyAlignment="1">
      <alignment horizontal="center" vertical="center"/>
    </xf>
    <xf numFmtId="0" fontId="9" fillId="33" borderId="34" xfId="53" applyFont="1" applyFill="1" applyBorder="1" applyAlignment="1">
      <alignment horizontal="left" vertical="center" wrapText="1"/>
      <protection/>
    </xf>
    <xf numFmtId="2" fontId="9" fillId="33" borderId="34" xfId="53" applyNumberFormat="1" applyFont="1" applyFill="1" applyBorder="1" applyAlignment="1">
      <alignment horizontal="center" vertical="center"/>
      <protection/>
    </xf>
    <xf numFmtId="0" fontId="9" fillId="33" borderId="36" xfId="0" applyFont="1" applyFill="1" applyBorder="1" applyAlignment="1">
      <alignment vertical="center"/>
    </xf>
    <xf numFmtId="0" fontId="5" fillId="38" borderId="12" xfId="53" applyFont="1" applyFill="1" applyBorder="1" applyAlignment="1">
      <alignment horizontal="center" vertical="center" wrapText="1"/>
      <protection/>
    </xf>
    <xf numFmtId="0" fontId="5" fillId="42" borderId="12" xfId="53" applyFont="1" applyFill="1" applyBorder="1" applyAlignment="1">
      <alignment horizontal="center" vertical="center" wrapText="1"/>
      <protection/>
    </xf>
    <xf numFmtId="0" fontId="65" fillId="43" borderId="19" xfId="0" applyFont="1" applyFill="1" applyBorder="1" applyAlignment="1">
      <alignment horizontal="center" vertical="center"/>
    </xf>
    <xf numFmtId="0" fontId="65" fillId="43" borderId="20" xfId="0" applyFont="1" applyFill="1" applyBorder="1" applyAlignment="1">
      <alignment horizontal="center" vertical="center"/>
    </xf>
    <xf numFmtId="0" fontId="65" fillId="43" borderId="21" xfId="0" applyFont="1" applyFill="1" applyBorder="1" applyAlignment="1">
      <alignment horizontal="center" vertical="center"/>
    </xf>
    <xf numFmtId="0" fontId="65" fillId="43" borderId="47" xfId="0" applyFont="1" applyFill="1" applyBorder="1" applyAlignment="1">
      <alignment horizontal="center" vertical="center"/>
    </xf>
    <xf numFmtId="0" fontId="65" fillId="43" borderId="34" xfId="0" applyFont="1" applyFill="1" applyBorder="1" applyAlignment="1">
      <alignment horizontal="center" vertical="center"/>
    </xf>
    <xf numFmtId="0" fontId="65" fillId="43" borderId="48" xfId="0" applyFont="1" applyFill="1" applyBorder="1" applyAlignment="1">
      <alignment horizontal="center" vertical="center"/>
    </xf>
    <xf numFmtId="0" fontId="65" fillId="43" borderId="16" xfId="0" applyFont="1" applyFill="1" applyBorder="1" applyAlignment="1">
      <alignment horizontal="center" vertical="center"/>
    </xf>
    <xf numFmtId="0" fontId="65" fillId="43" borderId="17" xfId="0" applyFont="1" applyFill="1" applyBorder="1" applyAlignment="1">
      <alignment horizontal="center" vertical="center"/>
    </xf>
    <xf numFmtId="0" fontId="65" fillId="43" borderId="19" xfId="53" applyFont="1" applyFill="1" applyBorder="1" applyAlignment="1">
      <alignment horizontal="center" vertical="center" wrapText="1"/>
      <protection/>
    </xf>
    <xf numFmtId="0" fontId="65" fillId="43" borderId="20" xfId="53" applyFont="1" applyFill="1" applyBorder="1" applyAlignment="1">
      <alignment horizontal="center" vertical="center" wrapText="1"/>
      <protection/>
    </xf>
    <xf numFmtId="0" fontId="65" fillId="43" borderId="21" xfId="53" applyFont="1" applyFill="1" applyBorder="1" applyAlignment="1">
      <alignment horizontal="center" vertical="center" wrapText="1"/>
      <protection/>
    </xf>
    <xf numFmtId="164" fontId="13" fillId="37" borderId="24" xfId="47" applyFont="1" applyFill="1" applyBorder="1" applyAlignment="1">
      <alignment horizontal="center" vertical="center" wrapText="1"/>
    </xf>
    <xf numFmtId="164" fontId="13" fillId="37" borderId="49" xfId="47" applyFont="1" applyFill="1" applyBorder="1" applyAlignment="1">
      <alignment horizontal="center" vertical="center" wrapText="1"/>
    </xf>
    <xf numFmtId="0" fontId="5" fillId="0" borderId="11" xfId="53" applyFont="1" applyBorder="1" applyAlignment="1">
      <alignment horizontal="center" vertical="center"/>
      <protection/>
    </xf>
    <xf numFmtId="0" fontId="5" fillId="0" borderId="12" xfId="53" applyFont="1" applyBorder="1" applyAlignment="1">
      <alignment vertical="center" wrapText="1"/>
      <protection/>
    </xf>
    <xf numFmtId="0" fontId="5" fillId="0" borderId="40" xfId="53" applyFont="1" applyBorder="1" applyAlignment="1">
      <alignment vertical="center" wrapText="1"/>
      <protection/>
    </xf>
    <xf numFmtId="0" fontId="5" fillId="0" borderId="34" xfId="53" applyFont="1" applyBorder="1" applyAlignment="1">
      <alignment vertical="center" wrapText="1"/>
      <protection/>
    </xf>
    <xf numFmtId="0" fontId="5" fillId="0" borderId="39" xfId="53" applyFont="1" applyBorder="1" applyAlignment="1">
      <alignment horizontal="center" vertical="center"/>
      <protection/>
    </xf>
    <xf numFmtId="0" fontId="5" fillId="0" borderId="47" xfId="53" applyFont="1" applyBorder="1" applyAlignment="1">
      <alignment horizontal="center" vertical="center"/>
      <protection/>
    </xf>
    <xf numFmtId="0" fontId="65" fillId="43" borderId="50" xfId="53" applyFont="1" applyFill="1" applyBorder="1" applyAlignment="1">
      <alignment horizontal="center" vertical="center" wrapText="1"/>
      <protection/>
    </xf>
    <xf numFmtId="0" fontId="65" fillId="43" borderId="51" xfId="53" applyFont="1" applyFill="1" applyBorder="1" applyAlignment="1">
      <alignment horizontal="center" vertical="center" wrapText="1"/>
      <protection/>
    </xf>
    <xf numFmtId="0" fontId="65" fillId="43" borderId="52" xfId="53" applyFont="1" applyFill="1" applyBorder="1" applyAlignment="1">
      <alignment horizontal="center" vertical="center" wrapText="1"/>
      <protection/>
    </xf>
    <xf numFmtId="0" fontId="4" fillId="36" borderId="23" xfId="53" applyFont="1" applyFill="1" applyBorder="1" applyAlignment="1">
      <alignment horizontal="center" vertical="center"/>
      <protection/>
    </xf>
    <xf numFmtId="0" fontId="4" fillId="36" borderId="12" xfId="53" applyFont="1" applyFill="1" applyBorder="1" applyAlignment="1">
      <alignment horizontal="center" vertical="center"/>
      <protection/>
    </xf>
    <xf numFmtId="0" fontId="65" fillId="43" borderId="53" xfId="53" applyFont="1" applyFill="1" applyBorder="1" applyAlignment="1">
      <alignment horizontal="center" vertical="center" wrapText="1"/>
      <protection/>
    </xf>
    <xf numFmtId="0" fontId="65" fillId="43" borderId="54" xfId="53" applyFont="1" applyFill="1" applyBorder="1" applyAlignment="1">
      <alignment horizontal="center" vertical="center" wrapText="1"/>
      <protection/>
    </xf>
    <xf numFmtId="0" fontId="65" fillId="43" borderId="55" xfId="53" applyFont="1" applyFill="1" applyBorder="1" applyAlignment="1">
      <alignment horizontal="center" vertical="center" wrapText="1"/>
      <protection/>
    </xf>
    <xf numFmtId="2" fontId="4" fillId="36" borderId="24" xfId="53" applyNumberFormat="1" applyFont="1" applyFill="1" applyBorder="1" applyAlignment="1">
      <alignment horizontal="center" vertical="center" wrapText="1"/>
      <protection/>
    </xf>
    <xf numFmtId="2" fontId="4" fillId="36" borderId="13" xfId="53" applyNumberFormat="1" applyFont="1" applyFill="1" applyBorder="1" applyAlignment="1">
      <alignment horizontal="center" vertical="center" wrapText="1"/>
      <protection/>
    </xf>
    <xf numFmtId="2" fontId="4" fillId="36" borderId="23" xfId="53" applyNumberFormat="1" applyFont="1" applyFill="1" applyBorder="1" applyAlignment="1">
      <alignment horizontal="center" vertical="center"/>
      <protection/>
    </xf>
    <xf numFmtId="0" fontId="4" fillId="36" borderId="22"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12" xfId="0" applyFont="1" applyFill="1" applyBorder="1" applyAlignment="1">
      <alignment horizontal="center" vertical="center"/>
    </xf>
    <xf numFmtId="0" fontId="65" fillId="43" borderId="53" xfId="52" applyFont="1" applyFill="1" applyBorder="1" applyAlignment="1">
      <alignment horizontal="center" vertical="center" wrapText="1"/>
      <protection/>
    </xf>
    <xf numFmtId="0" fontId="65" fillId="43" borderId="54" xfId="52" applyFont="1" applyFill="1" applyBorder="1" applyAlignment="1">
      <alignment horizontal="center" vertical="center" wrapText="1"/>
      <protection/>
    </xf>
    <xf numFmtId="0" fontId="65" fillId="43" borderId="55" xfId="52" applyFont="1" applyFill="1" applyBorder="1" applyAlignment="1">
      <alignment horizontal="center" vertical="center" wrapText="1"/>
      <protection/>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Currency" xfId="47"/>
    <cellStyle name="Currency [0]" xfId="48"/>
    <cellStyle name="Moeda 2 2" xfId="49"/>
    <cellStyle name="Moeda 2 3" xfId="50"/>
    <cellStyle name="Neutro" xfId="51"/>
    <cellStyle name="Normal 2" xfId="52"/>
    <cellStyle name="Normal 3" xfId="53"/>
    <cellStyle name="Normal 4" xfId="54"/>
    <cellStyle name="Normal 5" xfId="55"/>
    <cellStyle name="Nota" xfId="56"/>
    <cellStyle name="Percent" xfId="57"/>
    <cellStyle name="Porcentagem 2 2" xfId="58"/>
    <cellStyle name="Porcentagem 2 3" xfId="59"/>
    <cellStyle name="Ruim" xfId="60"/>
    <cellStyle name="Saída" xfId="61"/>
    <cellStyle name="Comma [0]" xfId="62"/>
    <cellStyle name="Texto de Aviso" xfId="63"/>
    <cellStyle name="Texto Explicativo" xfId="64"/>
    <cellStyle name="Título" xfId="65"/>
    <cellStyle name="Título 1" xfId="66"/>
    <cellStyle name="Título 2" xfId="67"/>
    <cellStyle name="Título 3" xfId="68"/>
    <cellStyle name="Título 4" xfId="69"/>
    <cellStyle name="Total" xfId="70"/>
    <cellStyle name="Comma" xfId="71"/>
    <cellStyle name="Vírgula 2" xfId="72"/>
  </cellStyles>
  <dxfs count="563">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0</xdr:rowOff>
    </xdr:from>
    <xdr:ext cx="4181475" cy="219075"/>
    <xdr:sp>
      <xdr:nvSpPr>
        <xdr:cNvPr id="1" name="CaixaDeTexto 1"/>
        <xdr:cNvSpPr txBox="1">
          <a:spLocks noChangeArrowheads="1"/>
        </xdr:cNvSpPr>
      </xdr:nvSpPr>
      <xdr:spPr>
        <a:xfrm>
          <a:off x="847725" y="2914650"/>
          <a:ext cx="4181475"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_xD835__xDC35_</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((1+</a:t>
          </a:r>
          <a:r>
            <a:rPr lang="en-US" cap="none" sz="1100" b="0" i="0" u="none" baseline="0">
              <a:solidFill>
                <a:srgbClr val="000000"/>
              </a:solidFill>
              <a:latin typeface="Cambria Math"/>
              <a:ea typeface="Cambria Math"/>
              <a:cs typeface="Cambria Math"/>
            </a:rPr>
            <a:t>_xD835__xDC34_</a:t>
          </a:r>
          <a:r>
            <a:rPr lang="en-US" cap="none" sz="1100" b="0" i="0" u="none" baseline="0">
              <a:solidFill>
                <a:srgbClr val="000000"/>
              </a:solidFill>
              <a:latin typeface="Cambria Math"/>
              <a:ea typeface="Cambria Math"/>
              <a:cs typeface="Cambria Math"/>
            </a:rPr>
            <a:t>_xD835__xDC36_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_xD835__xDC45_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_xD835__xDC3A_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_xD835__xDC39_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_xD835__xDC3F_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ntato@garbeindustria.com.br"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Planilha2">
    <pageSetUpPr fitToPage="1"/>
  </sheetPr>
  <dimension ref="A1:J397"/>
  <sheetViews>
    <sheetView showGridLines="0" tabSelected="1" view="pageBreakPreview" zoomScaleSheetLayoutView="100" zoomScalePageLayoutView="0" workbookViewId="0" topLeftCell="A364">
      <selection activeCell="D396" sqref="D396"/>
    </sheetView>
  </sheetViews>
  <sheetFormatPr defaultColWidth="9.140625" defaultRowHeight="15"/>
  <cols>
    <col min="1" max="1" width="12.7109375" style="2" customWidth="1"/>
    <col min="2" max="2" width="14.140625" style="2" customWidth="1"/>
    <col min="3" max="3" width="9.7109375" style="2" customWidth="1"/>
    <col min="4" max="4" width="45.7109375" style="3" customWidth="1"/>
    <col min="5" max="5" width="9.421875" style="2" customWidth="1"/>
    <col min="6" max="6" width="10.421875" style="6" bestFit="1" customWidth="1"/>
    <col min="7" max="7" width="26.8515625" style="7" customWidth="1"/>
    <col min="8" max="9" width="16.7109375" style="7" customWidth="1"/>
    <col min="10" max="10" width="13.7109375" style="2" bestFit="1" customWidth="1"/>
    <col min="11" max="16384" width="9.140625" style="2" customWidth="1"/>
  </cols>
  <sheetData>
    <row r="1" spans="1:9" ht="11.25">
      <c r="A1" s="71"/>
      <c r="B1" s="72"/>
      <c r="C1" s="72"/>
      <c r="D1" s="56"/>
      <c r="E1" s="72"/>
      <c r="F1" s="72"/>
      <c r="G1" s="105"/>
      <c r="H1" s="105"/>
      <c r="I1" s="106"/>
    </row>
    <row r="2" spans="1:9" ht="11.25">
      <c r="A2" s="111"/>
      <c r="B2" s="107" t="s">
        <v>11</v>
      </c>
      <c r="C2" s="3" t="s">
        <v>964</v>
      </c>
      <c r="F2" s="107" t="s">
        <v>14</v>
      </c>
      <c r="G2" s="185">
        <v>45261</v>
      </c>
      <c r="H2" s="108"/>
      <c r="I2" s="109"/>
    </row>
    <row r="3" spans="1:9" ht="11.25">
      <c r="A3" s="111"/>
      <c r="B3" s="107" t="s">
        <v>12</v>
      </c>
      <c r="C3" s="3" t="s">
        <v>509</v>
      </c>
      <c r="F3" s="107" t="s">
        <v>15</v>
      </c>
      <c r="G3" s="85">
        <v>0.23535496426352442</v>
      </c>
      <c r="H3" s="108"/>
      <c r="I3" s="109"/>
    </row>
    <row r="4" spans="1:9" ht="11.25">
      <c r="A4" s="111"/>
      <c r="B4" s="107" t="s">
        <v>42</v>
      </c>
      <c r="C4" s="3" t="s">
        <v>510</v>
      </c>
      <c r="F4" s="107"/>
      <c r="G4" s="201"/>
      <c r="H4" s="108"/>
      <c r="I4" s="109"/>
    </row>
    <row r="5" spans="1:9" ht="11.25">
      <c r="A5" s="111"/>
      <c r="B5" s="107" t="s">
        <v>13</v>
      </c>
      <c r="C5" s="3" t="s">
        <v>511</v>
      </c>
      <c r="F5" s="107"/>
      <c r="G5" s="201"/>
      <c r="H5" s="108"/>
      <c r="I5" s="109"/>
    </row>
    <row r="6" spans="1:9" ht="12" thickBot="1">
      <c r="A6" s="78"/>
      <c r="F6" s="2"/>
      <c r="G6" s="186"/>
      <c r="H6" s="108"/>
      <c r="I6" s="109"/>
    </row>
    <row r="7" spans="1:9" ht="11.25">
      <c r="A7" s="335" t="s">
        <v>77</v>
      </c>
      <c r="B7" s="336"/>
      <c r="C7" s="336"/>
      <c r="D7" s="336"/>
      <c r="E7" s="336"/>
      <c r="F7" s="336"/>
      <c r="G7" s="336"/>
      <c r="H7" s="336"/>
      <c r="I7" s="337"/>
    </row>
    <row r="8" spans="1:9" ht="12" thickBot="1">
      <c r="A8" s="338"/>
      <c r="B8" s="339"/>
      <c r="C8" s="339"/>
      <c r="D8" s="339"/>
      <c r="E8" s="339"/>
      <c r="F8" s="339"/>
      <c r="G8" s="340"/>
      <c r="H8" s="341"/>
      <c r="I8" s="342"/>
    </row>
    <row r="9" spans="1:9" ht="11.25">
      <c r="A9" s="172" t="s">
        <v>0</v>
      </c>
      <c r="B9" s="173" t="s">
        <v>1</v>
      </c>
      <c r="C9" s="173" t="s">
        <v>2</v>
      </c>
      <c r="D9" s="173" t="s">
        <v>3</v>
      </c>
      <c r="E9" s="173" t="s">
        <v>4</v>
      </c>
      <c r="F9" s="173" t="s">
        <v>38</v>
      </c>
      <c r="G9" s="174" t="s">
        <v>5</v>
      </c>
      <c r="H9" s="131" t="s">
        <v>6</v>
      </c>
      <c r="I9" s="132" t="s">
        <v>7</v>
      </c>
    </row>
    <row r="10" spans="1:9" s="4" customFormat="1" ht="10.5">
      <c r="A10" s="175">
        <v>1</v>
      </c>
      <c r="B10" s="205" t="s">
        <v>212</v>
      </c>
      <c r="C10" s="206"/>
      <c r="D10" s="206"/>
      <c r="E10" s="206"/>
      <c r="F10" s="206"/>
      <c r="G10" s="206"/>
      <c r="H10" s="206"/>
      <c r="I10" s="207"/>
    </row>
    <row r="11" spans="1:9" s="5" customFormat="1" ht="10.5">
      <c r="A11" s="176" t="s">
        <v>8</v>
      </c>
      <c r="B11" s="262" t="s">
        <v>9</v>
      </c>
      <c r="C11" s="263"/>
      <c r="D11" s="263"/>
      <c r="E11" s="263"/>
      <c r="F11" s="263"/>
      <c r="G11" s="263"/>
      <c r="H11" s="263"/>
      <c r="I11" s="264"/>
    </row>
    <row r="12" spans="1:9" ht="11.25">
      <c r="A12" s="202" t="s">
        <v>41</v>
      </c>
      <c r="B12" s="216" t="s">
        <v>195</v>
      </c>
      <c r="C12" s="216" t="s">
        <v>45</v>
      </c>
      <c r="D12" s="217" t="s">
        <v>9</v>
      </c>
      <c r="E12" s="216" t="s">
        <v>70</v>
      </c>
      <c r="F12" s="218">
        <v>6</v>
      </c>
      <c r="G12" s="219">
        <v>8908.939999999999</v>
      </c>
      <c r="H12" s="220">
        <f>ROUND((G12*1.2354),2)</f>
        <v>11006.1</v>
      </c>
      <c r="I12" s="221">
        <f>ROUND((F12*H12),2)</f>
        <v>66036.6</v>
      </c>
    </row>
    <row r="13" spans="1:9" ht="33.75">
      <c r="A13" s="202" t="s">
        <v>194</v>
      </c>
      <c r="B13" s="216" t="s">
        <v>56</v>
      </c>
      <c r="C13" s="216">
        <v>93210</v>
      </c>
      <c r="D13" s="217" t="s">
        <v>91</v>
      </c>
      <c r="E13" s="216" t="s">
        <v>90</v>
      </c>
      <c r="F13" s="218">
        <v>28.38</v>
      </c>
      <c r="G13" s="219">
        <v>770.94</v>
      </c>
      <c r="H13" s="220">
        <f>ROUND((G13*1.2354),2)</f>
        <v>952.42</v>
      </c>
      <c r="I13" s="221">
        <f>ROUND((F13*H13),2)</f>
        <v>27029.68</v>
      </c>
    </row>
    <row r="14" spans="1:9" ht="45">
      <c r="A14" s="202" t="s">
        <v>196</v>
      </c>
      <c r="B14" s="216" t="s">
        <v>193</v>
      </c>
      <c r="C14" s="216">
        <v>10777</v>
      </c>
      <c r="D14" s="217" t="s">
        <v>1326</v>
      </c>
      <c r="E14" s="216" t="s">
        <v>207</v>
      </c>
      <c r="F14" s="218">
        <v>6</v>
      </c>
      <c r="G14" s="219">
        <v>979.29</v>
      </c>
      <c r="H14" s="220">
        <f>ROUND((G14*1.2354),2)</f>
        <v>1209.81</v>
      </c>
      <c r="I14" s="221">
        <f>ROUND((F14*H14),2)</f>
        <v>7258.86</v>
      </c>
    </row>
    <row r="15" spans="1:9" ht="33.75">
      <c r="A15" s="202" t="s">
        <v>197</v>
      </c>
      <c r="B15" s="216" t="s">
        <v>193</v>
      </c>
      <c r="C15" s="216">
        <v>4813</v>
      </c>
      <c r="D15" s="217" t="s">
        <v>1336</v>
      </c>
      <c r="E15" s="216" t="s">
        <v>201</v>
      </c>
      <c r="F15" s="218">
        <v>2.26</v>
      </c>
      <c r="G15" s="219">
        <v>250</v>
      </c>
      <c r="H15" s="220">
        <f>ROUND((G15*1.2354),2)</f>
        <v>308.85</v>
      </c>
      <c r="I15" s="221">
        <f>ROUND((F15*H15),2)</f>
        <v>698</v>
      </c>
    </row>
    <row r="16" spans="1:9" ht="11.25">
      <c r="A16" s="202" t="s">
        <v>198</v>
      </c>
      <c r="B16" s="216" t="s">
        <v>195</v>
      </c>
      <c r="C16" s="216" t="s">
        <v>216</v>
      </c>
      <c r="D16" s="217" t="s">
        <v>230</v>
      </c>
      <c r="E16" s="216" t="s">
        <v>231</v>
      </c>
      <c r="F16" s="218">
        <v>1</v>
      </c>
      <c r="G16" s="219">
        <f>COMPOSIÇÕES!G19</f>
        <v>1874.1</v>
      </c>
      <c r="H16" s="220">
        <f>ROUND((G16*1.2354),2)</f>
        <v>2315.26</v>
      </c>
      <c r="I16" s="221">
        <f>ROUND((F16*H16),2)</f>
        <v>2315.26</v>
      </c>
    </row>
    <row r="17" spans="1:9" ht="11.25">
      <c r="A17" s="202" t="s">
        <v>220</v>
      </c>
      <c r="B17" s="216" t="s">
        <v>195</v>
      </c>
      <c r="C17" s="216" t="s">
        <v>218</v>
      </c>
      <c r="D17" s="217" t="s">
        <v>232</v>
      </c>
      <c r="E17" s="216" t="s">
        <v>231</v>
      </c>
      <c r="F17" s="218">
        <v>1</v>
      </c>
      <c r="G17" s="219">
        <f>COMPOSIÇÕES!G27</f>
        <v>1874.1</v>
      </c>
      <c r="H17" s="220">
        <f>ROUND((G17*1.2354),2)</f>
        <v>2315.26</v>
      </c>
      <c r="I17" s="221">
        <f>ROUND((F17*H17),2)</f>
        <v>2315.26</v>
      </c>
    </row>
    <row r="18" spans="1:10" ht="11.25">
      <c r="A18" s="204" t="s">
        <v>8</v>
      </c>
      <c r="B18" s="177"/>
      <c r="C18" s="178"/>
      <c r="D18" s="179"/>
      <c r="E18" s="178"/>
      <c r="F18" s="180"/>
      <c r="G18" s="181"/>
      <c r="H18" s="144" t="s">
        <v>80</v>
      </c>
      <c r="I18" s="145">
        <f>SUM(I12:I17)</f>
        <v>105653.65999999999</v>
      </c>
      <c r="J18" s="200"/>
    </row>
    <row r="19" spans="1:9" s="5" customFormat="1" ht="10.5">
      <c r="A19" s="176" t="s">
        <v>10</v>
      </c>
      <c r="B19" s="262" t="s">
        <v>921</v>
      </c>
      <c r="C19" s="263"/>
      <c r="D19" s="263"/>
      <c r="E19" s="263"/>
      <c r="F19" s="263"/>
      <c r="G19" s="263"/>
      <c r="H19" s="263"/>
      <c r="I19" s="264"/>
    </row>
    <row r="20" spans="1:9" ht="22.5">
      <c r="A20" s="202" t="s">
        <v>71</v>
      </c>
      <c r="B20" s="216" t="s">
        <v>56</v>
      </c>
      <c r="C20" s="216">
        <v>97624</v>
      </c>
      <c r="D20" s="217" t="s">
        <v>170</v>
      </c>
      <c r="E20" s="216" t="s">
        <v>55</v>
      </c>
      <c r="F20" s="218">
        <v>66.0555</v>
      </c>
      <c r="G20" s="219">
        <v>114.08</v>
      </c>
      <c r="H20" s="220">
        <f aca="true" t="shared" si="0" ref="H20:H29">ROUND((G20*1.2354),2)</f>
        <v>140.93</v>
      </c>
      <c r="I20" s="221">
        <f aca="true" t="shared" si="1" ref="I20:I29">ROUND((F20*H20),2)</f>
        <v>9309.2</v>
      </c>
    </row>
    <row r="21" spans="1:9" ht="22.5">
      <c r="A21" s="202" t="s">
        <v>199</v>
      </c>
      <c r="B21" s="216" t="s">
        <v>56</v>
      </c>
      <c r="C21" s="216">
        <v>97631</v>
      </c>
      <c r="D21" s="217" t="s">
        <v>173</v>
      </c>
      <c r="E21" s="216" t="s">
        <v>90</v>
      </c>
      <c r="F21" s="218">
        <v>870.27</v>
      </c>
      <c r="G21" s="219">
        <v>12.32</v>
      </c>
      <c r="H21" s="220">
        <f t="shared" si="0"/>
        <v>15.22</v>
      </c>
      <c r="I21" s="221">
        <f t="shared" si="1"/>
        <v>13245.51</v>
      </c>
    </row>
    <row r="22" spans="1:9" ht="22.5">
      <c r="A22" s="202" t="s">
        <v>380</v>
      </c>
      <c r="B22" s="216" t="s">
        <v>56</v>
      </c>
      <c r="C22" s="216">
        <v>97629</v>
      </c>
      <c r="D22" s="217" t="s">
        <v>172</v>
      </c>
      <c r="E22" s="216" t="s">
        <v>55</v>
      </c>
      <c r="F22" s="218">
        <v>13.870000000000001</v>
      </c>
      <c r="G22" s="219">
        <v>85.62</v>
      </c>
      <c r="H22" s="220">
        <f t="shared" si="0"/>
        <v>105.77</v>
      </c>
      <c r="I22" s="221">
        <f t="shared" si="1"/>
        <v>1467.03</v>
      </c>
    </row>
    <row r="23" spans="1:9" ht="33.75">
      <c r="A23" s="202" t="s">
        <v>1000</v>
      </c>
      <c r="B23" s="216" t="s">
        <v>56</v>
      </c>
      <c r="C23" s="216">
        <v>97627</v>
      </c>
      <c r="D23" s="217" t="s">
        <v>171</v>
      </c>
      <c r="E23" s="216" t="s">
        <v>55</v>
      </c>
      <c r="F23" s="218">
        <v>2.91918</v>
      </c>
      <c r="G23" s="219">
        <v>183.86</v>
      </c>
      <c r="H23" s="220">
        <f t="shared" si="0"/>
        <v>227.14</v>
      </c>
      <c r="I23" s="221">
        <f t="shared" si="1"/>
        <v>663.06</v>
      </c>
    </row>
    <row r="24" spans="1:9" ht="33.75">
      <c r="A24" s="202" t="s">
        <v>1001</v>
      </c>
      <c r="B24" s="216" t="s">
        <v>56</v>
      </c>
      <c r="C24" s="216">
        <v>97643</v>
      </c>
      <c r="D24" s="217" t="s">
        <v>174</v>
      </c>
      <c r="E24" s="216" t="s">
        <v>90</v>
      </c>
      <c r="F24" s="218">
        <v>8.39</v>
      </c>
      <c r="G24" s="219">
        <v>27.32</v>
      </c>
      <c r="H24" s="220">
        <f t="shared" si="0"/>
        <v>33.75</v>
      </c>
      <c r="I24" s="221">
        <f t="shared" si="1"/>
        <v>283.16</v>
      </c>
    </row>
    <row r="25" spans="1:9" ht="22.5">
      <c r="A25" s="202" t="s">
        <v>1002</v>
      </c>
      <c r="B25" s="216" t="s">
        <v>56</v>
      </c>
      <c r="C25" s="216">
        <v>97663</v>
      </c>
      <c r="D25" s="217" t="s">
        <v>177</v>
      </c>
      <c r="E25" s="216" t="s">
        <v>89</v>
      </c>
      <c r="F25" s="218">
        <v>19</v>
      </c>
      <c r="G25" s="219">
        <v>13.82</v>
      </c>
      <c r="H25" s="220">
        <f t="shared" si="0"/>
        <v>17.07</v>
      </c>
      <c r="I25" s="221">
        <f t="shared" si="1"/>
        <v>324.33</v>
      </c>
    </row>
    <row r="26" spans="1:9" ht="22.5">
      <c r="A26" s="202" t="s">
        <v>1003</v>
      </c>
      <c r="B26" s="216" t="s">
        <v>56</v>
      </c>
      <c r="C26" s="216">
        <v>97644</v>
      </c>
      <c r="D26" s="217" t="s">
        <v>175</v>
      </c>
      <c r="E26" s="216" t="s">
        <v>90</v>
      </c>
      <c r="F26" s="218">
        <v>140.54999999999998</v>
      </c>
      <c r="G26" s="219">
        <v>10.31</v>
      </c>
      <c r="H26" s="220">
        <f t="shared" si="0"/>
        <v>12.74</v>
      </c>
      <c r="I26" s="221">
        <f t="shared" si="1"/>
        <v>1790.61</v>
      </c>
    </row>
    <row r="27" spans="1:9" ht="22.5">
      <c r="A27" s="202" t="s">
        <v>1004</v>
      </c>
      <c r="B27" s="216" t="s">
        <v>56</v>
      </c>
      <c r="C27" s="216">
        <v>97645</v>
      </c>
      <c r="D27" s="217" t="s">
        <v>176</v>
      </c>
      <c r="E27" s="216" t="s">
        <v>90</v>
      </c>
      <c r="F27" s="218">
        <v>39.09499999999999</v>
      </c>
      <c r="G27" s="219">
        <v>26.64</v>
      </c>
      <c r="H27" s="220">
        <f t="shared" si="0"/>
        <v>32.91</v>
      </c>
      <c r="I27" s="221">
        <f t="shared" si="1"/>
        <v>1286.62</v>
      </c>
    </row>
    <row r="28" spans="1:9" ht="56.25">
      <c r="A28" s="202" t="s">
        <v>1005</v>
      </c>
      <c r="B28" s="216" t="s">
        <v>56</v>
      </c>
      <c r="C28" s="216">
        <v>100977</v>
      </c>
      <c r="D28" s="217" t="s">
        <v>179</v>
      </c>
      <c r="E28" s="216" t="s">
        <v>55</v>
      </c>
      <c r="F28" s="218">
        <v>69.7428242</v>
      </c>
      <c r="G28" s="219">
        <v>7.85</v>
      </c>
      <c r="H28" s="220">
        <f t="shared" si="0"/>
        <v>9.7</v>
      </c>
      <c r="I28" s="221">
        <f t="shared" si="1"/>
        <v>676.51</v>
      </c>
    </row>
    <row r="29" spans="1:9" ht="33.75">
      <c r="A29" s="202" t="s">
        <v>1006</v>
      </c>
      <c r="B29" s="216" t="s">
        <v>56</v>
      </c>
      <c r="C29" s="216">
        <v>97914</v>
      </c>
      <c r="D29" s="217" t="s">
        <v>178</v>
      </c>
      <c r="E29" s="216" t="s">
        <v>168</v>
      </c>
      <c r="F29" s="218">
        <v>1394.856484</v>
      </c>
      <c r="G29" s="219">
        <v>2.98</v>
      </c>
      <c r="H29" s="220">
        <f t="shared" si="0"/>
        <v>3.68</v>
      </c>
      <c r="I29" s="221">
        <f t="shared" si="1"/>
        <v>5133.07</v>
      </c>
    </row>
    <row r="30" spans="1:10" ht="11.25">
      <c r="A30" s="204" t="s">
        <v>10</v>
      </c>
      <c r="B30" s="177"/>
      <c r="C30" s="178"/>
      <c r="D30" s="179"/>
      <c r="E30" s="178"/>
      <c r="F30" s="180"/>
      <c r="G30" s="181"/>
      <c r="H30" s="144" t="s">
        <v>80</v>
      </c>
      <c r="I30" s="145">
        <f>SUM(I20:I29)</f>
        <v>34179.1</v>
      </c>
      <c r="J30" s="200"/>
    </row>
    <row r="31" spans="1:9" ht="11.25">
      <c r="A31" s="203"/>
      <c r="B31" s="118"/>
      <c r="C31" s="119"/>
      <c r="D31" s="120"/>
      <c r="E31" s="119"/>
      <c r="F31" s="121"/>
      <c r="G31" s="122"/>
      <c r="H31" s="123" t="s">
        <v>72</v>
      </c>
      <c r="I31" s="210">
        <f>I18+I30</f>
        <v>139832.75999999998</v>
      </c>
    </row>
    <row r="32" spans="1:9" s="4" customFormat="1" ht="10.5">
      <c r="A32" s="175">
        <v>2</v>
      </c>
      <c r="B32" s="332" t="s">
        <v>223</v>
      </c>
      <c r="C32" s="206"/>
      <c r="D32" s="206"/>
      <c r="E32" s="206"/>
      <c r="F32" s="206"/>
      <c r="G32" s="206"/>
      <c r="H32" s="206"/>
      <c r="I32" s="207"/>
    </row>
    <row r="33" spans="1:9" s="5" customFormat="1" ht="10.5">
      <c r="A33" s="176" t="s">
        <v>248</v>
      </c>
      <c r="B33" s="262" t="s">
        <v>502</v>
      </c>
      <c r="C33" s="263"/>
      <c r="D33" s="263"/>
      <c r="E33" s="263"/>
      <c r="F33" s="263"/>
      <c r="G33" s="263"/>
      <c r="H33" s="263"/>
      <c r="I33" s="264"/>
    </row>
    <row r="34" spans="1:9" ht="33.75">
      <c r="A34" s="202" t="s">
        <v>265</v>
      </c>
      <c r="B34" s="216" t="s">
        <v>56</v>
      </c>
      <c r="C34" s="216">
        <v>96525</v>
      </c>
      <c r="D34" s="217" t="s">
        <v>331</v>
      </c>
      <c r="E34" s="216" t="s">
        <v>55</v>
      </c>
      <c r="F34" s="218">
        <v>23.34</v>
      </c>
      <c r="G34" s="219">
        <v>48.67</v>
      </c>
      <c r="H34" s="220">
        <f>ROUND((G34*1.2354),2)</f>
        <v>60.13</v>
      </c>
      <c r="I34" s="221">
        <f>ROUND((F34*H34),2)</f>
        <v>1403.43</v>
      </c>
    </row>
    <row r="35" spans="1:9" ht="45">
      <c r="A35" s="202" t="s">
        <v>266</v>
      </c>
      <c r="B35" s="216" t="s">
        <v>56</v>
      </c>
      <c r="C35" s="216">
        <v>96521</v>
      </c>
      <c r="D35" s="217" t="s">
        <v>330</v>
      </c>
      <c r="E35" s="216" t="s">
        <v>55</v>
      </c>
      <c r="F35" s="218">
        <v>27.8292</v>
      </c>
      <c r="G35" s="219">
        <v>45.51</v>
      </c>
      <c r="H35" s="220">
        <f>ROUND((G35*1.2354),2)</f>
        <v>56.22</v>
      </c>
      <c r="I35" s="221">
        <f>ROUND((F35*H35),2)</f>
        <v>1564.56</v>
      </c>
    </row>
    <row r="36" spans="1:9" ht="56.25">
      <c r="A36" s="202" t="s">
        <v>267</v>
      </c>
      <c r="B36" s="216" t="s">
        <v>56</v>
      </c>
      <c r="C36" s="216">
        <v>100977</v>
      </c>
      <c r="D36" s="217" t="s">
        <v>179</v>
      </c>
      <c r="E36" s="216" t="s">
        <v>55</v>
      </c>
      <c r="F36" s="218">
        <v>66.51996000000001</v>
      </c>
      <c r="G36" s="219">
        <v>7.85</v>
      </c>
      <c r="H36" s="220">
        <f>ROUND((G36*1.2354),2)</f>
        <v>9.7</v>
      </c>
      <c r="I36" s="221">
        <f>ROUND((F36*H36),2)</f>
        <v>645.24</v>
      </c>
    </row>
    <row r="37" spans="1:9" ht="33.75">
      <c r="A37" s="202" t="s">
        <v>268</v>
      </c>
      <c r="B37" s="216" t="s">
        <v>56</v>
      </c>
      <c r="C37" s="216">
        <v>97914</v>
      </c>
      <c r="D37" s="217" t="s">
        <v>178</v>
      </c>
      <c r="E37" s="216" t="s">
        <v>168</v>
      </c>
      <c r="F37" s="218">
        <v>1330.3992000000003</v>
      </c>
      <c r="G37" s="219">
        <v>2.98</v>
      </c>
      <c r="H37" s="220">
        <f>ROUND((G37*1.2354),2)</f>
        <v>3.68</v>
      </c>
      <c r="I37" s="221">
        <f>ROUND((F37*H37),2)</f>
        <v>4895.87</v>
      </c>
    </row>
    <row r="38" spans="1:10" ht="11.25">
      <c r="A38" s="204" t="s">
        <v>248</v>
      </c>
      <c r="B38" s="177"/>
      <c r="C38" s="178"/>
      <c r="D38" s="179"/>
      <c r="E38" s="178"/>
      <c r="F38" s="180"/>
      <c r="G38" s="181"/>
      <c r="H38" s="144" t="s">
        <v>80</v>
      </c>
      <c r="I38" s="145">
        <f>SUM(I34:I37)</f>
        <v>8509.099999999999</v>
      </c>
      <c r="J38" s="200"/>
    </row>
    <row r="39" spans="1:9" s="5" customFormat="1" ht="10.5">
      <c r="A39" s="176" t="s">
        <v>249</v>
      </c>
      <c r="B39" s="262" t="s">
        <v>222</v>
      </c>
      <c r="C39" s="263"/>
      <c r="D39" s="263"/>
      <c r="E39" s="263"/>
      <c r="F39" s="263"/>
      <c r="G39" s="263"/>
      <c r="H39" s="263"/>
      <c r="I39" s="264"/>
    </row>
    <row r="40" spans="1:9" ht="45">
      <c r="A40" s="202" t="s">
        <v>269</v>
      </c>
      <c r="B40" s="216" t="s">
        <v>56</v>
      </c>
      <c r="C40" s="216">
        <v>100651</v>
      </c>
      <c r="D40" s="217" t="s">
        <v>1272</v>
      </c>
      <c r="E40" s="216" t="s">
        <v>54</v>
      </c>
      <c r="F40" s="218">
        <v>620</v>
      </c>
      <c r="G40" s="219">
        <v>143.67</v>
      </c>
      <c r="H40" s="220">
        <f aca="true" t="shared" si="2" ref="H40:H49">ROUND((G40*1.2354),2)</f>
        <v>177.49</v>
      </c>
      <c r="I40" s="221">
        <f aca="true" t="shared" si="3" ref="I40:I49">ROUND((F40*H40),2)</f>
        <v>110043.8</v>
      </c>
    </row>
    <row r="41" spans="1:9" ht="22.5">
      <c r="A41" s="202" t="s">
        <v>270</v>
      </c>
      <c r="B41" s="216" t="s">
        <v>56</v>
      </c>
      <c r="C41" s="216">
        <v>95601</v>
      </c>
      <c r="D41" s="217" t="s">
        <v>110</v>
      </c>
      <c r="E41" s="216" t="s">
        <v>89</v>
      </c>
      <c r="F41" s="218">
        <v>62</v>
      </c>
      <c r="G41" s="219">
        <v>17.54</v>
      </c>
      <c r="H41" s="220">
        <f t="shared" si="2"/>
        <v>21.67</v>
      </c>
      <c r="I41" s="221">
        <f t="shared" si="3"/>
        <v>1343.54</v>
      </c>
    </row>
    <row r="42" spans="1:9" ht="33.75">
      <c r="A42" s="202" t="s">
        <v>271</v>
      </c>
      <c r="B42" s="216" t="s">
        <v>56</v>
      </c>
      <c r="C42" s="216">
        <v>96617</v>
      </c>
      <c r="D42" s="217" t="s">
        <v>111</v>
      </c>
      <c r="E42" s="216" t="s">
        <v>90</v>
      </c>
      <c r="F42" s="218">
        <v>28.89</v>
      </c>
      <c r="G42" s="219">
        <v>21.68</v>
      </c>
      <c r="H42" s="220">
        <f t="shared" si="2"/>
        <v>26.78</v>
      </c>
      <c r="I42" s="221">
        <f t="shared" si="3"/>
        <v>773.67</v>
      </c>
    </row>
    <row r="43" spans="1:9" ht="45">
      <c r="A43" s="202" t="s">
        <v>272</v>
      </c>
      <c r="B43" s="216" t="s">
        <v>56</v>
      </c>
      <c r="C43" s="216">
        <v>96539</v>
      </c>
      <c r="D43" s="217" t="s">
        <v>117</v>
      </c>
      <c r="E43" s="216" t="s">
        <v>90</v>
      </c>
      <c r="F43" s="218">
        <v>64.74</v>
      </c>
      <c r="G43" s="219">
        <v>135.75</v>
      </c>
      <c r="H43" s="220">
        <f t="shared" si="2"/>
        <v>167.71</v>
      </c>
      <c r="I43" s="221">
        <f t="shared" si="3"/>
        <v>10857.55</v>
      </c>
    </row>
    <row r="44" spans="1:9" ht="33.75">
      <c r="A44" s="202" t="s">
        <v>273</v>
      </c>
      <c r="B44" s="216" t="s">
        <v>56</v>
      </c>
      <c r="C44" s="216">
        <v>96532</v>
      </c>
      <c r="D44" s="217" t="s">
        <v>116</v>
      </c>
      <c r="E44" s="216" t="s">
        <v>90</v>
      </c>
      <c r="F44" s="218">
        <v>68.37</v>
      </c>
      <c r="G44" s="219">
        <v>332.03</v>
      </c>
      <c r="H44" s="220">
        <f t="shared" si="2"/>
        <v>410.19</v>
      </c>
      <c r="I44" s="221">
        <f t="shared" si="3"/>
        <v>28044.69</v>
      </c>
    </row>
    <row r="45" spans="1:9" ht="33.75">
      <c r="A45" s="202" t="s">
        <v>274</v>
      </c>
      <c r="B45" s="216" t="s">
        <v>56</v>
      </c>
      <c r="C45" s="216">
        <v>96543</v>
      </c>
      <c r="D45" s="217" t="s">
        <v>118</v>
      </c>
      <c r="E45" s="216" t="s">
        <v>101</v>
      </c>
      <c r="F45" s="218">
        <v>181.5</v>
      </c>
      <c r="G45" s="219">
        <v>18.3</v>
      </c>
      <c r="H45" s="220">
        <f t="shared" si="2"/>
        <v>22.61</v>
      </c>
      <c r="I45" s="221">
        <f t="shared" si="3"/>
        <v>4103.72</v>
      </c>
    </row>
    <row r="46" spans="1:9" ht="33.75">
      <c r="A46" s="202" t="s">
        <v>275</v>
      </c>
      <c r="B46" s="216" t="s">
        <v>56</v>
      </c>
      <c r="C46" s="216">
        <v>96546</v>
      </c>
      <c r="D46" s="217" t="s">
        <v>120</v>
      </c>
      <c r="E46" s="216" t="s">
        <v>101</v>
      </c>
      <c r="F46" s="218">
        <v>1412.4</v>
      </c>
      <c r="G46" s="219">
        <v>13</v>
      </c>
      <c r="H46" s="220">
        <f t="shared" si="2"/>
        <v>16.06</v>
      </c>
      <c r="I46" s="221">
        <f t="shared" si="3"/>
        <v>22683.14</v>
      </c>
    </row>
    <row r="47" spans="1:9" ht="33.75">
      <c r="A47" s="202" t="s">
        <v>276</v>
      </c>
      <c r="B47" s="216" t="s">
        <v>56</v>
      </c>
      <c r="C47" s="216">
        <v>96547</v>
      </c>
      <c r="D47" s="217" t="s">
        <v>121</v>
      </c>
      <c r="E47" s="216" t="s">
        <v>101</v>
      </c>
      <c r="F47" s="218">
        <v>86.9</v>
      </c>
      <c r="G47" s="219">
        <v>10.87</v>
      </c>
      <c r="H47" s="220">
        <f t="shared" si="2"/>
        <v>13.43</v>
      </c>
      <c r="I47" s="221">
        <f t="shared" si="3"/>
        <v>1167.07</v>
      </c>
    </row>
    <row r="48" spans="1:9" ht="33.75">
      <c r="A48" s="202" t="s">
        <v>277</v>
      </c>
      <c r="B48" s="216" t="s">
        <v>56</v>
      </c>
      <c r="C48" s="216">
        <v>96548</v>
      </c>
      <c r="D48" s="217" t="s">
        <v>122</v>
      </c>
      <c r="E48" s="216" t="s">
        <v>101</v>
      </c>
      <c r="F48" s="218">
        <v>135.3</v>
      </c>
      <c r="G48" s="219">
        <v>10.06</v>
      </c>
      <c r="H48" s="220">
        <f t="shared" si="2"/>
        <v>12.43</v>
      </c>
      <c r="I48" s="221">
        <f t="shared" si="3"/>
        <v>1681.78</v>
      </c>
    </row>
    <row r="49" spans="1:9" ht="45">
      <c r="A49" s="202" t="s">
        <v>418</v>
      </c>
      <c r="B49" s="216" t="s">
        <v>56</v>
      </c>
      <c r="C49" s="216">
        <v>96557</v>
      </c>
      <c r="D49" s="217" t="s">
        <v>124</v>
      </c>
      <c r="E49" s="216" t="s">
        <v>55</v>
      </c>
      <c r="F49" s="218">
        <v>19.15</v>
      </c>
      <c r="G49" s="219">
        <v>703.62</v>
      </c>
      <c r="H49" s="220">
        <f t="shared" si="2"/>
        <v>869.25</v>
      </c>
      <c r="I49" s="221">
        <f t="shared" si="3"/>
        <v>16646.14</v>
      </c>
    </row>
    <row r="50" spans="1:10" ht="11.25">
      <c r="A50" s="204" t="s">
        <v>249</v>
      </c>
      <c r="B50" s="177"/>
      <c r="C50" s="178"/>
      <c r="D50" s="179"/>
      <c r="E50" s="178"/>
      <c r="F50" s="180"/>
      <c r="G50" s="181"/>
      <c r="H50" s="144" t="s">
        <v>80</v>
      </c>
      <c r="I50" s="145">
        <f>SUM(I40:I49)</f>
        <v>197345.09999999998</v>
      </c>
      <c r="J50" s="200"/>
    </row>
    <row r="51" spans="1:9" s="5" customFormat="1" ht="10.5">
      <c r="A51" s="176" t="s">
        <v>250</v>
      </c>
      <c r="B51" s="262" t="s">
        <v>955</v>
      </c>
      <c r="C51" s="263"/>
      <c r="D51" s="263"/>
      <c r="E51" s="263"/>
      <c r="F51" s="263"/>
      <c r="G51" s="263"/>
      <c r="H51" s="263"/>
      <c r="I51" s="264"/>
    </row>
    <row r="52" spans="1:9" ht="45">
      <c r="A52" s="202" t="s">
        <v>278</v>
      </c>
      <c r="B52" s="216" t="s">
        <v>56</v>
      </c>
      <c r="C52" s="216">
        <v>97084</v>
      </c>
      <c r="D52" s="217" t="s">
        <v>319</v>
      </c>
      <c r="E52" s="216" t="s">
        <v>90</v>
      </c>
      <c r="F52" s="218">
        <v>665</v>
      </c>
      <c r="G52" s="219">
        <v>0.75</v>
      </c>
      <c r="H52" s="220">
        <f>ROUND((G52*1.2354),2)</f>
        <v>0.93</v>
      </c>
      <c r="I52" s="221">
        <f>ROUND((F52*H52),2)</f>
        <v>618.45</v>
      </c>
    </row>
    <row r="53" spans="1:9" ht="33.75">
      <c r="A53" s="202" t="s">
        <v>956</v>
      </c>
      <c r="B53" s="216" t="s">
        <v>56</v>
      </c>
      <c r="C53" s="216">
        <v>96622</v>
      </c>
      <c r="D53" s="217" t="s">
        <v>112</v>
      </c>
      <c r="E53" s="216" t="s">
        <v>55</v>
      </c>
      <c r="F53" s="218">
        <v>66.5</v>
      </c>
      <c r="G53" s="219">
        <v>168.26</v>
      </c>
      <c r="H53" s="220">
        <f>ROUND((G53*1.2354),2)</f>
        <v>207.87</v>
      </c>
      <c r="I53" s="221">
        <f>ROUND((F53*H53),2)</f>
        <v>13823.36</v>
      </c>
    </row>
    <row r="54" spans="1:9" ht="33.75">
      <c r="A54" s="202" t="s">
        <v>957</v>
      </c>
      <c r="B54" s="216" t="s">
        <v>56</v>
      </c>
      <c r="C54" s="216">
        <v>97088</v>
      </c>
      <c r="D54" s="217" t="s">
        <v>321</v>
      </c>
      <c r="E54" s="216" t="s">
        <v>101</v>
      </c>
      <c r="F54" s="218">
        <v>976</v>
      </c>
      <c r="G54" s="219">
        <v>15.15</v>
      </c>
      <c r="H54" s="220">
        <f>ROUND((G54*1.2354),2)</f>
        <v>18.72</v>
      </c>
      <c r="I54" s="221">
        <f>ROUND((F54*H54),2)</f>
        <v>18270.72</v>
      </c>
    </row>
    <row r="55" spans="1:9" ht="33.75">
      <c r="A55" s="202" t="s">
        <v>958</v>
      </c>
      <c r="B55" s="216" t="s">
        <v>56</v>
      </c>
      <c r="C55" s="216">
        <v>97087</v>
      </c>
      <c r="D55" s="217" t="s">
        <v>320</v>
      </c>
      <c r="E55" s="216" t="s">
        <v>90</v>
      </c>
      <c r="F55" s="218">
        <v>665</v>
      </c>
      <c r="G55" s="219">
        <v>2.79</v>
      </c>
      <c r="H55" s="220">
        <f>ROUND((G55*1.2354),2)</f>
        <v>3.45</v>
      </c>
      <c r="I55" s="221">
        <f>ROUND((F55*H55),2)</f>
        <v>2294.25</v>
      </c>
    </row>
    <row r="56" spans="1:9" ht="56.25">
      <c r="A56" s="202" t="s">
        <v>959</v>
      </c>
      <c r="B56" s="216" t="s">
        <v>56</v>
      </c>
      <c r="C56" s="216">
        <v>87690</v>
      </c>
      <c r="D56" s="217" t="s">
        <v>315</v>
      </c>
      <c r="E56" s="216" t="s">
        <v>90</v>
      </c>
      <c r="F56" s="218">
        <v>665</v>
      </c>
      <c r="G56" s="219">
        <v>54.22</v>
      </c>
      <c r="H56" s="220">
        <f>ROUND((G56*1.2354),2)</f>
        <v>66.98</v>
      </c>
      <c r="I56" s="221">
        <f>ROUND((F56*H56),2)</f>
        <v>44541.7</v>
      </c>
    </row>
    <row r="57" spans="1:10" ht="11.25">
      <c r="A57" s="204" t="s">
        <v>250</v>
      </c>
      <c r="B57" s="177"/>
      <c r="C57" s="178"/>
      <c r="D57" s="179"/>
      <c r="E57" s="178"/>
      <c r="F57" s="180"/>
      <c r="G57" s="181"/>
      <c r="H57" s="144" t="s">
        <v>80</v>
      </c>
      <c r="I57" s="145">
        <f>SUM(I52:I56)</f>
        <v>79548.48</v>
      </c>
      <c r="J57" s="200"/>
    </row>
    <row r="58" spans="1:9" s="5" customFormat="1" ht="10.5">
      <c r="A58" s="176" t="s">
        <v>251</v>
      </c>
      <c r="B58" s="262" t="s">
        <v>224</v>
      </c>
      <c r="C58" s="263"/>
      <c r="D58" s="263"/>
      <c r="E58" s="263"/>
      <c r="F58" s="263"/>
      <c r="G58" s="263"/>
      <c r="H58" s="263"/>
      <c r="I58" s="264"/>
    </row>
    <row r="59" spans="1:9" ht="22.5">
      <c r="A59" s="202" t="s">
        <v>279</v>
      </c>
      <c r="B59" s="216" t="s">
        <v>56</v>
      </c>
      <c r="C59" s="216">
        <v>98557</v>
      </c>
      <c r="D59" s="217" t="s">
        <v>132</v>
      </c>
      <c r="E59" s="216" t="s">
        <v>90</v>
      </c>
      <c r="F59" s="218">
        <v>13.15</v>
      </c>
      <c r="G59" s="219">
        <v>53.98</v>
      </c>
      <c r="H59" s="220">
        <f>ROUND((G59*1.2354),2)</f>
        <v>66.69</v>
      </c>
      <c r="I59" s="221">
        <f>ROUND((F59*H59),2)</f>
        <v>876.97</v>
      </c>
    </row>
    <row r="60" spans="1:10" ht="11.25">
      <c r="A60" s="204" t="s">
        <v>251</v>
      </c>
      <c r="B60" s="177"/>
      <c r="C60" s="178"/>
      <c r="D60" s="179"/>
      <c r="E60" s="178"/>
      <c r="F60" s="180"/>
      <c r="G60" s="181"/>
      <c r="H60" s="144" t="s">
        <v>80</v>
      </c>
      <c r="I60" s="145">
        <f>SUM(I59)</f>
        <v>876.97</v>
      </c>
      <c r="J60" s="200"/>
    </row>
    <row r="61" spans="1:9" ht="11.25">
      <c r="A61" s="203"/>
      <c r="B61" s="118"/>
      <c r="C61" s="119"/>
      <c r="D61" s="120"/>
      <c r="E61" s="119"/>
      <c r="F61" s="121"/>
      <c r="G61" s="122"/>
      <c r="H61" s="123" t="s">
        <v>72</v>
      </c>
      <c r="I61" s="210">
        <f>I60+I57+I50+I38</f>
        <v>286279.64999999997</v>
      </c>
    </row>
    <row r="62" spans="1:9" s="4" customFormat="1" ht="10.5">
      <c r="A62" s="175">
        <v>3</v>
      </c>
      <c r="B62" s="332" t="s">
        <v>225</v>
      </c>
      <c r="C62" s="206"/>
      <c r="D62" s="206"/>
      <c r="E62" s="206"/>
      <c r="F62" s="206"/>
      <c r="G62" s="206"/>
      <c r="H62" s="206"/>
      <c r="I62" s="207"/>
    </row>
    <row r="63" spans="1:9" s="5" customFormat="1" ht="10.5">
      <c r="A63" s="176" t="s">
        <v>252</v>
      </c>
      <c r="B63" s="262" t="s">
        <v>226</v>
      </c>
      <c r="C63" s="263"/>
      <c r="D63" s="263"/>
      <c r="E63" s="263"/>
      <c r="F63" s="263"/>
      <c r="G63" s="263"/>
      <c r="H63" s="263"/>
      <c r="I63" s="264"/>
    </row>
    <row r="64" spans="1:9" ht="45">
      <c r="A64" s="202" t="s">
        <v>280</v>
      </c>
      <c r="B64" s="216" t="s">
        <v>56</v>
      </c>
      <c r="C64" s="216">
        <v>92415</v>
      </c>
      <c r="D64" s="217" t="s">
        <v>114</v>
      </c>
      <c r="E64" s="216" t="s">
        <v>90</v>
      </c>
      <c r="F64" s="218">
        <v>129.43</v>
      </c>
      <c r="G64" s="219">
        <v>149.96</v>
      </c>
      <c r="H64" s="220">
        <f aca="true" t="shared" si="4" ref="H64:H73">ROUND((G64*1.2354),2)</f>
        <v>185.26</v>
      </c>
      <c r="I64" s="221">
        <f aca="true" t="shared" si="5" ref="I64:I73">ROUND((F64*H64),2)</f>
        <v>23978.2</v>
      </c>
    </row>
    <row r="65" spans="1:9" ht="45">
      <c r="A65" s="202" t="s">
        <v>281</v>
      </c>
      <c r="B65" s="216" t="s">
        <v>56</v>
      </c>
      <c r="C65" s="216">
        <v>92447</v>
      </c>
      <c r="D65" s="217" t="s">
        <v>115</v>
      </c>
      <c r="E65" s="216" t="s">
        <v>90</v>
      </c>
      <c r="F65" s="218">
        <v>249.07</v>
      </c>
      <c r="G65" s="219">
        <v>341.04</v>
      </c>
      <c r="H65" s="220">
        <f t="shared" si="4"/>
        <v>421.32</v>
      </c>
      <c r="I65" s="221">
        <f t="shared" si="5"/>
        <v>104938.17</v>
      </c>
    </row>
    <row r="66" spans="1:9" ht="33.75">
      <c r="A66" s="202" t="s">
        <v>283</v>
      </c>
      <c r="B66" s="216" t="s">
        <v>56</v>
      </c>
      <c r="C66" s="216">
        <v>92759</v>
      </c>
      <c r="D66" s="217" t="s">
        <v>459</v>
      </c>
      <c r="E66" s="216" t="s">
        <v>101</v>
      </c>
      <c r="F66" s="218">
        <v>588.5</v>
      </c>
      <c r="G66" s="219">
        <v>14.35</v>
      </c>
      <c r="H66" s="220">
        <f t="shared" si="4"/>
        <v>17.73</v>
      </c>
      <c r="I66" s="221">
        <f t="shared" si="5"/>
        <v>10434.11</v>
      </c>
    </row>
    <row r="67" spans="1:9" ht="33.75">
      <c r="A67" s="202" t="s">
        <v>282</v>
      </c>
      <c r="B67" s="216" t="s">
        <v>56</v>
      </c>
      <c r="C67" s="216">
        <v>92760</v>
      </c>
      <c r="D67" s="217" t="s">
        <v>460</v>
      </c>
      <c r="E67" s="216" t="s">
        <v>101</v>
      </c>
      <c r="F67" s="218">
        <v>204.6</v>
      </c>
      <c r="G67" s="219">
        <v>13.31</v>
      </c>
      <c r="H67" s="220">
        <f t="shared" si="4"/>
        <v>16.44</v>
      </c>
      <c r="I67" s="221">
        <f t="shared" si="5"/>
        <v>3363.62</v>
      </c>
    </row>
    <row r="68" spans="1:9" ht="33.75">
      <c r="A68" s="202" t="s">
        <v>284</v>
      </c>
      <c r="B68" s="216" t="s">
        <v>56</v>
      </c>
      <c r="C68" s="216">
        <v>92761</v>
      </c>
      <c r="D68" s="217" t="s">
        <v>461</v>
      </c>
      <c r="E68" s="216" t="s">
        <v>101</v>
      </c>
      <c r="F68" s="218">
        <v>35.2</v>
      </c>
      <c r="G68" s="219">
        <v>12.35</v>
      </c>
      <c r="H68" s="220">
        <f t="shared" si="4"/>
        <v>15.26</v>
      </c>
      <c r="I68" s="221">
        <f t="shared" si="5"/>
        <v>537.15</v>
      </c>
    </row>
    <row r="69" spans="1:9" ht="33.75">
      <c r="A69" s="202" t="s">
        <v>285</v>
      </c>
      <c r="B69" s="216" t="s">
        <v>56</v>
      </c>
      <c r="C69" s="216">
        <v>92762</v>
      </c>
      <c r="D69" s="217" t="s">
        <v>462</v>
      </c>
      <c r="E69" s="216" t="s">
        <v>101</v>
      </c>
      <c r="F69" s="218">
        <v>1202.3</v>
      </c>
      <c r="G69" s="219">
        <v>10.94</v>
      </c>
      <c r="H69" s="220">
        <f t="shared" si="4"/>
        <v>13.52</v>
      </c>
      <c r="I69" s="221">
        <f t="shared" si="5"/>
        <v>16255.1</v>
      </c>
    </row>
    <row r="70" spans="1:9" ht="33.75">
      <c r="A70" s="202" t="s">
        <v>286</v>
      </c>
      <c r="B70" s="216" t="s">
        <v>56</v>
      </c>
      <c r="C70" s="216">
        <v>92763</v>
      </c>
      <c r="D70" s="217" t="s">
        <v>463</v>
      </c>
      <c r="E70" s="216" t="s">
        <v>101</v>
      </c>
      <c r="F70" s="218">
        <v>746.9</v>
      </c>
      <c r="G70" s="219">
        <v>9.16</v>
      </c>
      <c r="H70" s="220">
        <f t="shared" si="4"/>
        <v>11.32</v>
      </c>
      <c r="I70" s="221">
        <f t="shared" si="5"/>
        <v>8454.91</v>
      </c>
    </row>
    <row r="71" spans="1:9" ht="33.75">
      <c r="A71" s="202" t="s">
        <v>369</v>
      </c>
      <c r="B71" s="216" t="s">
        <v>56</v>
      </c>
      <c r="C71" s="216">
        <v>92764</v>
      </c>
      <c r="D71" s="217" t="s">
        <v>464</v>
      </c>
      <c r="E71" s="216" t="s">
        <v>101</v>
      </c>
      <c r="F71" s="218">
        <v>45.1</v>
      </c>
      <c r="G71" s="219">
        <v>8.84</v>
      </c>
      <c r="H71" s="220">
        <f t="shared" si="4"/>
        <v>10.92</v>
      </c>
      <c r="I71" s="221">
        <f t="shared" si="5"/>
        <v>492.49</v>
      </c>
    </row>
    <row r="72" spans="1:9" ht="45">
      <c r="A72" s="202" t="s">
        <v>567</v>
      </c>
      <c r="B72" s="216" t="s">
        <v>195</v>
      </c>
      <c r="C72" s="216" t="s">
        <v>869</v>
      </c>
      <c r="D72" s="217" t="s">
        <v>563</v>
      </c>
      <c r="E72" s="216" t="s">
        <v>89</v>
      </c>
      <c r="F72" s="218">
        <v>8.36</v>
      </c>
      <c r="G72" s="219">
        <f>COMPOSIÇÕES!G208</f>
        <v>691.5473499999999</v>
      </c>
      <c r="H72" s="220">
        <f t="shared" si="4"/>
        <v>854.34</v>
      </c>
      <c r="I72" s="221">
        <f t="shared" si="5"/>
        <v>7142.28</v>
      </c>
    </row>
    <row r="73" spans="1:9" ht="56.25">
      <c r="A73" s="202" t="s">
        <v>568</v>
      </c>
      <c r="B73" s="216" t="s">
        <v>195</v>
      </c>
      <c r="C73" s="216" t="s">
        <v>425</v>
      </c>
      <c r="D73" s="217" t="s">
        <v>565</v>
      </c>
      <c r="E73" s="216" t="s">
        <v>55</v>
      </c>
      <c r="F73" s="218">
        <v>29.33</v>
      </c>
      <c r="G73" s="219">
        <f>COMPOSIÇÕES!G218</f>
        <v>688.9208699999999</v>
      </c>
      <c r="H73" s="220">
        <f t="shared" si="4"/>
        <v>851.09</v>
      </c>
      <c r="I73" s="221">
        <f t="shared" si="5"/>
        <v>24962.47</v>
      </c>
    </row>
    <row r="74" spans="1:10" ht="11.25">
      <c r="A74" s="204" t="s">
        <v>252</v>
      </c>
      <c r="B74" s="177"/>
      <c r="C74" s="178"/>
      <c r="D74" s="179"/>
      <c r="E74" s="178"/>
      <c r="F74" s="180"/>
      <c r="G74" s="181"/>
      <c r="H74" s="144" t="s">
        <v>80</v>
      </c>
      <c r="I74" s="145">
        <f>SUM(I64:I73)</f>
        <v>200558.49999999997</v>
      </c>
      <c r="J74" s="200"/>
    </row>
    <row r="75" spans="1:9" s="5" customFormat="1" ht="10.5">
      <c r="A75" s="176" t="s">
        <v>253</v>
      </c>
      <c r="B75" s="262" t="s">
        <v>446</v>
      </c>
      <c r="C75" s="263"/>
      <c r="D75" s="263"/>
      <c r="E75" s="263"/>
      <c r="F75" s="263"/>
      <c r="G75" s="263"/>
      <c r="H75" s="263"/>
      <c r="I75" s="264"/>
    </row>
    <row r="76" spans="1:9" ht="45">
      <c r="A76" s="202" t="s">
        <v>287</v>
      </c>
      <c r="B76" s="216" t="s">
        <v>56</v>
      </c>
      <c r="C76" s="216">
        <v>101963</v>
      </c>
      <c r="D76" s="217" t="s">
        <v>1274</v>
      </c>
      <c r="E76" s="216" t="s">
        <v>90</v>
      </c>
      <c r="F76" s="218">
        <v>127</v>
      </c>
      <c r="G76" s="219">
        <v>239.81</v>
      </c>
      <c r="H76" s="220">
        <f>ROUND((G76*1.2354),2)</f>
        <v>296.26</v>
      </c>
      <c r="I76" s="221">
        <f>ROUND((F76*H76),2)</f>
        <v>37625.02</v>
      </c>
    </row>
    <row r="77" spans="1:9" ht="33.75">
      <c r="A77" s="202" t="s">
        <v>1015</v>
      </c>
      <c r="B77" s="216" t="s">
        <v>56</v>
      </c>
      <c r="C77" s="216">
        <v>92769</v>
      </c>
      <c r="D77" s="217" t="s">
        <v>466</v>
      </c>
      <c r="E77" s="216" t="s">
        <v>101</v>
      </c>
      <c r="F77" s="218">
        <v>69.52</v>
      </c>
      <c r="G77" s="219">
        <v>12.71</v>
      </c>
      <c r="H77" s="220">
        <f>ROUND((G77*1.2354),2)</f>
        <v>15.7</v>
      </c>
      <c r="I77" s="221">
        <f>ROUND((F77*H77),2)</f>
        <v>1091.46</v>
      </c>
    </row>
    <row r="78" spans="1:9" ht="33.75">
      <c r="A78" s="202" t="s">
        <v>1016</v>
      </c>
      <c r="B78" s="216" t="s">
        <v>56</v>
      </c>
      <c r="C78" s="216">
        <v>92770</v>
      </c>
      <c r="D78" s="217" t="s">
        <v>467</v>
      </c>
      <c r="E78" s="216" t="s">
        <v>101</v>
      </c>
      <c r="F78" s="218">
        <v>344.63</v>
      </c>
      <c r="G78" s="219">
        <v>11.8</v>
      </c>
      <c r="H78" s="220">
        <f>ROUND((G78*1.2354),2)</f>
        <v>14.58</v>
      </c>
      <c r="I78" s="221">
        <f>ROUND((F78*H78),2)</f>
        <v>5024.71</v>
      </c>
    </row>
    <row r="79" spans="1:10" ht="11.25">
      <c r="A79" s="204" t="s">
        <v>253</v>
      </c>
      <c r="B79" s="177"/>
      <c r="C79" s="178"/>
      <c r="D79" s="179"/>
      <c r="E79" s="178"/>
      <c r="F79" s="180"/>
      <c r="G79" s="181"/>
      <c r="H79" s="144" t="s">
        <v>80</v>
      </c>
      <c r="I79" s="145">
        <f>SUM(I76:I78)</f>
        <v>43741.189999999995</v>
      </c>
      <c r="J79" s="200"/>
    </row>
    <row r="80" spans="1:9" s="5" customFormat="1" ht="10.5">
      <c r="A80" s="176" t="s">
        <v>372</v>
      </c>
      <c r="B80" s="262" t="s">
        <v>1023</v>
      </c>
      <c r="C80" s="263"/>
      <c r="D80" s="263"/>
      <c r="E80" s="263"/>
      <c r="F80" s="263"/>
      <c r="G80" s="263"/>
      <c r="H80" s="263"/>
      <c r="I80" s="264"/>
    </row>
    <row r="81" spans="1:9" ht="33.75">
      <c r="A81" s="202" t="s">
        <v>373</v>
      </c>
      <c r="B81" s="216" t="s">
        <v>56</v>
      </c>
      <c r="C81" s="216">
        <v>92760</v>
      </c>
      <c r="D81" s="217" t="s">
        <v>460</v>
      </c>
      <c r="E81" s="216" t="s">
        <v>101</v>
      </c>
      <c r="F81" s="218">
        <v>926.86</v>
      </c>
      <c r="G81" s="219">
        <v>13.31</v>
      </c>
      <c r="H81" s="220">
        <f aca="true" t="shared" si="6" ref="H81:H86">ROUND((G81*1.2354),2)</f>
        <v>16.44</v>
      </c>
      <c r="I81" s="221">
        <f aca="true" t="shared" si="7" ref="I81:I86">ROUND((F81*H81),2)</f>
        <v>15237.58</v>
      </c>
    </row>
    <row r="82" spans="1:9" ht="33.75">
      <c r="A82" s="202" t="s">
        <v>444</v>
      </c>
      <c r="B82" s="216" t="s">
        <v>56</v>
      </c>
      <c r="C82" s="216">
        <v>92762</v>
      </c>
      <c r="D82" s="217" t="s">
        <v>462</v>
      </c>
      <c r="E82" s="216" t="s">
        <v>101</v>
      </c>
      <c r="F82" s="218">
        <v>2315.5</v>
      </c>
      <c r="G82" s="219">
        <v>10.94</v>
      </c>
      <c r="H82" s="220">
        <f t="shared" si="6"/>
        <v>13.52</v>
      </c>
      <c r="I82" s="221">
        <f t="shared" si="7"/>
        <v>31305.56</v>
      </c>
    </row>
    <row r="83" spans="1:9" ht="33.75">
      <c r="A83" s="202" t="s">
        <v>447</v>
      </c>
      <c r="B83" s="216" t="s">
        <v>56</v>
      </c>
      <c r="C83" s="216">
        <v>92763</v>
      </c>
      <c r="D83" s="217" t="s">
        <v>463</v>
      </c>
      <c r="E83" s="216" t="s">
        <v>101</v>
      </c>
      <c r="F83" s="218">
        <v>17.16</v>
      </c>
      <c r="G83" s="219">
        <v>9.16</v>
      </c>
      <c r="H83" s="220">
        <f t="shared" si="6"/>
        <v>11.32</v>
      </c>
      <c r="I83" s="221">
        <f t="shared" si="7"/>
        <v>194.25</v>
      </c>
    </row>
    <row r="84" spans="1:9" ht="33.75">
      <c r="A84" s="202" t="s">
        <v>448</v>
      </c>
      <c r="B84" s="216" t="s">
        <v>56</v>
      </c>
      <c r="C84" s="216">
        <v>92764</v>
      </c>
      <c r="D84" s="217" t="s">
        <v>464</v>
      </c>
      <c r="E84" s="216" t="s">
        <v>101</v>
      </c>
      <c r="F84" s="218">
        <v>4.73</v>
      </c>
      <c r="G84" s="219">
        <v>8.84</v>
      </c>
      <c r="H84" s="220">
        <f t="shared" si="6"/>
        <v>10.92</v>
      </c>
      <c r="I84" s="221">
        <f t="shared" si="7"/>
        <v>51.65</v>
      </c>
    </row>
    <row r="85" spans="1:9" ht="33.75">
      <c r="A85" s="202" t="s">
        <v>493</v>
      </c>
      <c r="B85" s="216" t="s">
        <v>56</v>
      </c>
      <c r="C85" s="216">
        <v>101997</v>
      </c>
      <c r="D85" s="217" t="s">
        <v>119</v>
      </c>
      <c r="E85" s="216" t="s">
        <v>90</v>
      </c>
      <c r="F85" s="218">
        <v>614.87</v>
      </c>
      <c r="G85" s="219">
        <v>209.36</v>
      </c>
      <c r="H85" s="220">
        <f t="shared" si="6"/>
        <v>258.64</v>
      </c>
      <c r="I85" s="221">
        <f t="shared" si="7"/>
        <v>159029.98</v>
      </c>
    </row>
    <row r="86" spans="1:9" ht="56.25">
      <c r="A86" s="202" t="s">
        <v>494</v>
      </c>
      <c r="B86" s="216" t="s">
        <v>195</v>
      </c>
      <c r="C86" s="216" t="s">
        <v>425</v>
      </c>
      <c r="D86" s="217" t="s">
        <v>565</v>
      </c>
      <c r="E86" s="216" t="s">
        <v>55</v>
      </c>
      <c r="F86" s="218">
        <v>286.45</v>
      </c>
      <c r="G86" s="219">
        <f>COMPOSIÇÕES!G218</f>
        <v>688.9208699999999</v>
      </c>
      <c r="H86" s="220">
        <f t="shared" si="6"/>
        <v>851.09</v>
      </c>
      <c r="I86" s="221">
        <f t="shared" si="7"/>
        <v>243794.73</v>
      </c>
    </row>
    <row r="87" spans="1:10" ht="11.25">
      <c r="A87" s="204" t="s">
        <v>372</v>
      </c>
      <c r="B87" s="177"/>
      <c r="C87" s="178"/>
      <c r="D87" s="179"/>
      <c r="E87" s="178"/>
      <c r="F87" s="180"/>
      <c r="G87" s="181"/>
      <c r="H87" s="144" t="s">
        <v>80</v>
      </c>
      <c r="I87" s="145">
        <f>SUM(I81:I86)</f>
        <v>449613.75</v>
      </c>
      <c r="J87" s="200"/>
    </row>
    <row r="88" spans="1:9" s="5" customFormat="1" ht="10.5">
      <c r="A88" s="176" t="s">
        <v>489</v>
      </c>
      <c r="B88" s="262" t="s">
        <v>224</v>
      </c>
      <c r="C88" s="263"/>
      <c r="D88" s="263"/>
      <c r="E88" s="263"/>
      <c r="F88" s="263"/>
      <c r="G88" s="263"/>
      <c r="H88" s="263"/>
      <c r="I88" s="264"/>
    </row>
    <row r="89" spans="1:9" ht="22.5">
      <c r="A89" s="202" t="s">
        <v>490</v>
      </c>
      <c r="B89" s="216" t="s">
        <v>56</v>
      </c>
      <c r="C89" s="216">
        <v>98557</v>
      </c>
      <c r="D89" s="217" t="s">
        <v>132</v>
      </c>
      <c r="E89" s="216" t="s">
        <v>90</v>
      </c>
      <c r="F89" s="218">
        <v>69</v>
      </c>
      <c r="G89" s="219">
        <v>53.82</v>
      </c>
      <c r="H89" s="220">
        <f>ROUND((G89*1.2354),2)</f>
        <v>66.49</v>
      </c>
      <c r="I89" s="221">
        <f>ROUND((F89*H89),2)</f>
        <v>4587.81</v>
      </c>
    </row>
    <row r="90" spans="1:10" ht="11.25">
      <c r="A90" s="204" t="s">
        <v>489</v>
      </c>
      <c r="B90" s="177"/>
      <c r="C90" s="178"/>
      <c r="D90" s="179"/>
      <c r="E90" s="178"/>
      <c r="F90" s="180"/>
      <c r="G90" s="181"/>
      <c r="H90" s="144" t="s">
        <v>80</v>
      </c>
      <c r="I90" s="145">
        <f>SUM(I89)</f>
        <v>4587.81</v>
      </c>
      <c r="J90" s="200"/>
    </row>
    <row r="91" spans="1:9" ht="11.25">
      <c r="A91" s="203"/>
      <c r="B91" s="118"/>
      <c r="C91" s="119"/>
      <c r="D91" s="120"/>
      <c r="E91" s="119"/>
      <c r="F91" s="121"/>
      <c r="G91" s="122"/>
      <c r="H91" s="123" t="s">
        <v>72</v>
      </c>
      <c r="I91" s="210">
        <f>I90+I87+I79+I74</f>
        <v>698501.25</v>
      </c>
    </row>
    <row r="92" spans="1:9" s="4" customFormat="1" ht="10.5">
      <c r="A92" s="175">
        <v>4</v>
      </c>
      <c r="B92" s="205" t="s">
        <v>227</v>
      </c>
      <c r="C92" s="206"/>
      <c r="D92" s="206"/>
      <c r="E92" s="206"/>
      <c r="F92" s="206"/>
      <c r="G92" s="206"/>
      <c r="H92" s="206"/>
      <c r="I92" s="207"/>
    </row>
    <row r="93" spans="1:9" s="5" customFormat="1" ht="10.5">
      <c r="A93" s="176" t="s">
        <v>254</v>
      </c>
      <c r="B93" s="262" t="s">
        <v>451</v>
      </c>
      <c r="C93" s="263"/>
      <c r="D93" s="263"/>
      <c r="E93" s="263"/>
      <c r="F93" s="263"/>
      <c r="G93" s="263"/>
      <c r="H93" s="263"/>
      <c r="I93" s="264"/>
    </row>
    <row r="94" spans="1:9" ht="45">
      <c r="A94" s="202" t="s">
        <v>288</v>
      </c>
      <c r="B94" s="216" t="s">
        <v>56</v>
      </c>
      <c r="C94" s="216">
        <v>103322</v>
      </c>
      <c r="D94" s="217" t="s">
        <v>432</v>
      </c>
      <c r="E94" s="216" t="s">
        <v>90</v>
      </c>
      <c r="F94" s="218">
        <v>331.72</v>
      </c>
      <c r="G94" s="219">
        <v>70.45</v>
      </c>
      <c r="H94" s="220">
        <f>ROUND((G94*1.2354),2)</f>
        <v>87.03</v>
      </c>
      <c r="I94" s="221">
        <f>ROUND((F94*H94),2)</f>
        <v>28869.59</v>
      </c>
    </row>
    <row r="95" spans="1:9" ht="33.75">
      <c r="A95" s="202" t="s">
        <v>922</v>
      </c>
      <c r="B95" s="216" t="s">
        <v>56</v>
      </c>
      <c r="C95" s="216">
        <v>93201</v>
      </c>
      <c r="D95" s="217" t="s">
        <v>130</v>
      </c>
      <c r="E95" s="216" t="s">
        <v>54</v>
      </c>
      <c r="F95" s="218">
        <v>317.4</v>
      </c>
      <c r="G95" s="219">
        <v>7.38</v>
      </c>
      <c r="H95" s="220">
        <f>ROUND((G95*1.2354),2)</f>
        <v>9.12</v>
      </c>
      <c r="I95" s="221">
        <f>ROUND((F95*H95),2)</f>
        <v>2894.69</v>
      </c>
    </row>
    <row r="96" spans="1:10" ht="11.25">
      <c r="A96" s="204" t="s">
        <v>254</v>
      </c>
      <c r="B96" s="177"/>
      <c r="C96" s="178"/>
      <c r="D96" s="179"/>
      <c r="E96" s="178"/>
      <c r="F96" s="180"/>
      <c r="G96" s="181"/>
      <c r="H96" s="144" t="s">
        <v>80</v>
      </c>
      <c r="I96" s="145">
        <f>SUM(I94:I95)</f>
        <v>31764.28</v>
      </c>
      <c r="J96" s="200"/>
    </row>
    <row r="97" spans="1:9" s="5" customFormat="1" ht="10.5">
      <c r="A97" s="176" t="s">
        <v>333</v>
      </c>
      <c r="B97" s="262" t="s">
        <v>452</v>
      </c>
      <c r="C97" s="263"/>
      <c r="D97" s="263"/>
      <c r="E97" s="263"/>
      <c r="F97" s="263"/>
      <c r="G97" s="263"/>
      <c r="H97" s="263"/>
      <c r="I97" s="264"/>
    </row>
    <row r="98" spans="1:9" ht="45">
      <c r="A98" s="202" t="s">
        <v>334</v>
      </c>
      <c r="B98" s="216" t="s">
        <v>56</v>
      </c>
      <c r="C98" s="216">
        <v>87905</v>
      </c>
      <c r="D98" s="217" t="s">
        <v>1294</v>
      </c>
      <c r="E98" s="216" t="s">
        <v>90</v>
      </c>
      <c r="F98" s="218">
        <v>663.44</v>
      </c>
      <c r="G98" s="219">
        <v>8.83</v>
      </c>
      <c r="H98" s="220">
        <f>ROUND((G98*1.2354),2)</f>
        <v>10.91</v>
      </c>
      <c r="I98" s="221">
        <f>ROUND((F98*H98),2)</f>
        <v>7238.13</v>
      </c>
    </row>
    <row r="99" spans="1:9" ht="56.25">
      <c r="A99" s="202" t="s">
        <v>335</v>
      </c>
      <c r="B99" s="216" t="s">
        <v>56</v>
      </c>
      <c r="C99" s="216">
        <v>87529</v>
      </c>
      <c r="D99" s="217" t="s">
        <v>164</v>
      </c>
      <c r="E99" s="216" t="s">
        <v>90</v>
      </c>
      <c r="F99" s="218">
        <v>663.44</v>
      </c>
      <c r="G99" s="219">
        <v>41.92</v>
      </c>
      <c r="H99" s="220">
        <f>ROUND((G99*1.2354),2)</f>
        <v>51.79</v>
      </c>
      <c r="I99" s="221">
        <f>ROUND((F99*H99),2)</f>
        <v>34359.56</v>
      </c>
    </row>
    <row r="100" spans="1:10" ht="11.25">
      <c r="A100" s="204" t="s">
        <v>333</v>
      </c>
      <c r="B100" s="177"/>
      <c r="C100" s="178"/>
      <c r="D100" s="179"/>
      <c r="E100" s="178"/>
      <c r="F100" s="180"/>
      <c r="G100" s="181"/>
      <c r="H100" s="144" t="s">
        <v>80</v>
      </c>
      <c r="I100" s="145">
        <f>SUM(I98:I99)</f>
        <v>41597.689999999995</v>
      </c>
      <c r="J100" s="200"/>
    </row>
    <row r="101" spans="1:9" s="5" customFormat="1" ht="10.5">
      <c r="A101" s="176" t="s">
        <v>336</v>
      </c>
      <c r="B101" s="262" t="s">
        <v>453</v>
      </c>
      <c r="C101" s="263"/>
      <c r="D101" s="263"/>
      <c r="E101" s="263"/>
      <c r="F101" s="263"/>
      <c r="G101" s="263"/>
      <c r="H101" s="263"/>
      <c r="I101" s="264"/>
    </row>
    <row r="102" spans="1:9" ht="22.5">
      <c r="A102" s="202" t="s">
        <v>337</v>
      </c>
      <c r="B102" s="216" t="s">
        <v>56</v>
      </c>
      <c r="C102" s="216">
        <v>93186</v>
      </c>
      <c r="D102" s="217" t="s">
        <v>125</v>
      </c>
      <c r="E102" s="216" t="s">
        <v>54</v>
      </c>
      <c r="F102" s="218">
        <v>4.2</v>
      </c>
      <c r="G102" s="219">
        <v>156.74</v>
      </c>
      <c r="H102" s="220">
        <f>ROUND((G102*1.2354),2)</f>
        <v>193.64</v>
      </c>
      <c r="I102" s="221">
        <f>ROUND((F102*H102),2)</f>
        <v>813.29</v>
      </c>
    </row>
    <row r="103" spans="1:9" ht="22.5">
      <c r="A103" s="202" t="s">
        <v>338</v>
      </c>
      <c r="B103" s="216" t="s">
        <v>56</v>
      </c>
      <c r="C103" s="216">
        <v>93187</v>
      </c>
      <c r="D103" s="217" t="s">
        <v>126</v>
      </c>
      <c r="E103" s="216" t="s">
        <v>54</v>
      </c>
      <c r="F103" s="218">
        <v>58</v>
      </c>
      <c r="G103" s="219">
        <v>178.35</v>
      </c>
      <c r="H103" s="220">
        <f>ROUND((G103*1.2354),2)</f>
        <v>220.33</v>
      </c>
      <c r="I103" s="221">
        <f>ROUND((F103*H103),2)</f>
        <v>12779.14</v>
      </c>
    </row>
    <row r="104" spans="1:9" ht="22.5">
      <c r="A104" s="202" t="s">
        <v>339</v>
      </c>
      <c r="B104" s="216" t="s">
        <v>56</v>
      </c>
      <c r="C104" s="216">
        <v>93188</v>
      </c>
      <c r="D104" s="217" t="s">
        <v>127</v>
      </c>
      <c r="E104" s="216" t="s">
        <v>54</v>
      </c>
      <c r="F104" s="218">
        <v>6</v>
      </c>
      <c r="G104" s="219">
        <v>142.25</v>
      </c>
      <c r="H104" s="220">
        <f>ROUND((G104*1.2354),2)</f>
        <v>175.74</v>
      </c>
      <c r="I104" s="221">
        <f>ROUND((F104*H104),2)</f>
        <v>1054.44</v>
      </c>
    </row>
    <row r="105" spans="1:9" ht="22.5">
      <c r="A105" s="202" t="s">
        <v>455</v>
      </c>
      <c r="B105" s="216" t="s">
        <v>56</v>
      </c>
      <c r="C105" s="216">
        <v>93196</v>
      </c>
      <c r="D105" s="217" t="s">
        <v>128</v>
      </c>
      <c r="E105" s="216" t="s">
        <v>54</v>
      </c>
      <c r="F105" s="218">
        <v>4.2</v>
      </c>
      <c r="G105" s="219">
        <v>157.72</v>
      </c>
      <c r="H105" s="220">
        <f>ROUND((G105*1.2354),2)</f>
        <v>194.85</v>
      </c>
      <c r="I105" s="221">
        <f>ROUND((F105*H105),2)</f>
        <v>818.37</v>
      </c>
    </row>
    <row r="106" spans="1:9" ht="33.75">
      <c r="A106" s="202" t="s">
        <v>456</v>
      </c>
      <c r="B106" s="216" t="s">
        <v>56</v>
      </c>
      <c r="C106" s="216">
        <v>93197</v>
      </c>
      <c r="D106" s="217" t="s">
        <v>129</v>
      </c>
      <c r="E106" s="216" t="s">
        <v>54</v>
      </c>
      <c r="F106" s="218">
        <v>58</v>
      </c>
      <c r="G106" s="219">
        <v>173.65</v>
      </c>
      <c r="H106" s="220">
        <f>ROUND((G106*1.2354),2)</f>
        <v>214.53</v>
      </c>
      <c r="I106" s="221">
        <f>ROUND((F106*H106),2)</f>
        <v>12442.74</v>
      </c>
    </row>
    <row r="107" spans="1:10" ht="11.25">
      <c r="A107" s="204" t="s">
        <v>336</v>
      </c>
      <c r="B107" s="177"/>
      <c r="C107" s="178"/>
      <c r="D107" s="179"/>
      <c r="E107" s="178"/>
      <c r="F107" s="180"/>
      <c r="G107" s="181"/>
      <c r="H107" s="144" t="s">
        <v>80</v>
      </c>
      <c r="I107" s="145">
        <f>SUM(I102:I106)</f>
        <v>27907.980000000003</v>
      </c>
      <c r="J107" s="200"/>
    </row>
    <row r="108" spans="1:9" ht="11.25">
      <c r="A108" s="203"/>
      <c r="B108" s="118"/>
      <c r="C108" s="119"/>
      <c r="D108" s="120"/>
      <c r="E108" s="119"/>
      <c r="F108" s="121"/>
      <c r="G108" s="122"/>
      <c r="H108" s="123" t="s">
        <v>72</v>
      </c>
      <c r="I108" s="210">
        <f>I107+I100+I96</f>
        <v>101269.95</v>
      </c>
    </row>
    <row r="109" spans="1:9" s="4" customFormat="1" ht="10.5">
      <c r="A109" s="175">
        <v>5</v>
      </c>
      <c r="B109" s="205" t="s">
        <v>1024</v>
      </c>
      <c r="C109" s="206"/>
      <c r="D109" s="206"/>
      <c r="E109" s="206"/>
      <c r="F109" s="206"/>
      <c r="G109" s="206"/>
      <c r="H109" s="206"/>
      <c r="I109" s="207"/>
    </row>
    <row r="110" spans="1:9" s="5" customFormat="1" ht="10.5">
      <c r="A110" s="176" t="s">
        <v>255</v>
      </c>
      <c r="B110" s="262" t="s">
        <v>228</v>
      </c>
      <c r="C110" s="263"/>
      <c r="D110" s="263"/>
      <c r="E110" s="263"/>
      <c r="F110" s="263"/>
      <c r="G110" s="263"/>
      <c r="H110" s="263"/>
      <c r="I110" s="264"/>
    </row>
    <row r="111" spans="1:9" ht="56.25">
      <c r="A111" s="202" t="s">
        <v>289</v>
      </c>
      <c r="B111" s="216" t="s">
        <v>56</v>
      </c>
      <c r="C111" s="216">
        <v>94570</v>
      </c>
      <c r="D111" s="217" t="s">
        <v>107</v>
      </c>
      <c r="E111" s="216" t="s">
        <v>90</v>
      </c>
      <c r="F111" s="218">
        <v>50.51</v>
      </c>
      <c r="G111" s="219">
        <v>430.11</v>
      </c>
      <c r="H111" s="220">
        <f aca="true" t="shared" si="8" ref="H111:H120">ROUND((G111*1.2354),2)</f>
        <v>531.36</v>
      </c>
      <c r="I111" s="221">
        <f aca="true" t="shared" si="9" ref="I111:I120">ROUND((F111*H111),2)</f>
        <v>26838.99</v>
      </c>
    </row>
    <row r="112" spans="1:9" ht="56.25">
      <c r="A112" s="202" t="s">
        <v>290</v>
      </c>
      <c r="B112" s="216" t="s">
        <v>56</v>
      </c>
      <c r="C112" s="216">
        <v>94559</v>
      </c>
      <c r="D112" s="217" t="s">
        <v>105</v>
      </c>
      <c r="E112" s="216" t="s">
        <v>90</v>
      </c>
      <c r="F112" s="218">
        <v>19.88</v>
      </c>
      <c r="G112" s="219">
        <v>684.27</v>
      </c>
      <c r="H112" s="220">
        <f t="shared" si="8"/>
        <v>845.35</v>
      </c>
      <c r="I112" s="221">
        <f t="shared" si="9"/>
        <v>16805.56</v>
      </c>
    </row>
    <row r="113" spans="1:9" ht="45">
      <c r="A113" s="202" t="s">
        <v>376</v>
      </c>
      <c r="B113" s="216" t="s">
        <v>56</v>
      </c>
      <c r="C113" s="216">
        <v>100674</v>
      </c>
      <c r="D113" s="217" t="s">
        <v>109</v>
      </c>
      <c r="E113" s="216" t="s">
        <v>90</v>
      </c>
      <c r="F113" s="218">
        <v>7.905</v>
      </c>
      <c r="G113" s="219">
        <v>901.44</v>
      </c>
      <c r="H113" s="220">
        <f t="shared" si="8"/>
        <v>1113.64</v>
      </c>
      <c r="I113" s="221">
        <f t="shared" si="9"/>
        <v>8803.32</v>
      </c>
    </row>
    <row r="114" spans="1:9" ht="56.25">
      <c r="A114" s="202" t="s">
        <v>377</v>
      </c>
      <c r="B114" s="216" t="s">
        <v>56</v>
      </c>
      <c r="C114" s="216">
        <v>94573</v>
      </c>
      <c r="D114" s="217" t="s">
        <v>108</v>
      </c>
      <c r="E114" s="216" t="s">
        <v>90</v>
      </c>
      <c r="F114" s="218">
        <v>5.3999999999999995</v>
      </c>
      <c r="G114" s="219">
        <v>497.87</v>
      </c>
      <c r="H114" s="220">
        <f t="shared" si="8"/>
        <v>615.07</v>
      </c>
      <c r="I114" s="221">
        <f t="shared" si="9"/>
        <v>3321.38</v>
      </c>
    </row>
    <row r="115" spans="1:9" ht="45">
      <c r="A115" s="202" t="s">
        <v>433</v>
      </c>
      <c r="B115" s="216" t="s">
        <v>56</v>
      </c>
      <c r="C115" s="216">
        <v>90795</v>
      </c>
      <c r="D115" s="217" t="s">
        <v>102</v>
      </c>
      <c r="E115" s="216" t="s">
        <v>89</v>
      </c>
      <c r="F115" s="218">
        <v>56</v>
      </c>
      <c r="G115" s="219">
        <v>667.98</v>
      </c>
      <c r="H115" s="220">
        <f t="shared" si="8"/>
        <v>825.22</v>
      </c>
      <c r="I115" s="221">
        <f t="shared" si="9"/>
        <v>46212.32</v>
      </c>
    </row>
    <row r="116" spans="1:9" ht="45">
      <c r="A116" s="202" t="s">
        <v>454</v>
      </c>
      <c r="B116" s="216" t="s">
        <v>56</v>
      </c>
      <c r="C116" s="216">
        <v>90796</v>
      </c>
      <c r="D116" s="217" t="s">
        <v>103</v>
      </c>
      <c r="E116" s="216" t="s">
        <v>89</v>
      </c>
      <c r="F116" s="218">
        <v>17</v>
      </c>
      <c r="G116" s="219">
        <v>676.28</v>
      </c>
      <c r="H116" s="220">
        <f t="shared" si="8"/>
        <v>835.48</v>
      </c>
      <c r="I116" s="221">
        <f t="shared" si="9"/>
        <v>14203.16</v>
      </c>
    </row>
    <row r="117" spans="1:9" ht="45">
      <c r="A117" s="202" t="s">
        <v>917</v>
      </c>
      <c r="B117" s="216" t="s">
        <v>56</v>
      </c>
      <c r="C117" s="216">
        <v>90797</v>
      </c>
      <c r="D117" s="217" t="s">
        <v>104</v>
      </c>
      <c r="E117" s="216" t="s">
        <v>89</v>
      </c>
      <c r="F117" s="218">
        <v>11</v>
      </c>
      <c r="G117" s="219">
        <v>684.56</v>
      </c>
      <c r="H117" s="220">
        <f t="shared" si="8"/>
        <v>845.71</v>
      </c>
      <c r="I117" s="221">
        <f t="shared" si="9"/>
        <v>9302.81</v>
      </c>
    </row>
    <row r="118" spans="1:9" ht="22.5">
      <c r="A118" s="202" t="s">
        <v>918</v>
      </c>
      <c r="B118" s="216" t="s">
        <v>195</v>
      </c>
      <c r="C118" s="216" t="s">
        <v>415</v>
      </c>
      <c r="D118" s="217" t="s">
        <v>843</v>
      </c>
      <c r="E118" s="216" t="s">
        <v>89</v>
      </c>
      <c r="F118" s="218">
        <v>1</v>
      </c>
      <c r="G118" s="219">
        <f>COMPOSIÇÕES!G182</f>
        <v>6543.4002</v>
      </c>
      <c r="H118" s="220">
        <f t="shared" si="8"/>
        <v>8083.72</v>
      </c>
      <c r="I118" s="221">
        <f t="shared" si="9"/>
        <v>8083.72</v>
      </c>
    </row>
    <row r="119" spans="1:9" ht="33.75">
      <c r="A119" s="202" t="s">
        <v>1045</v>
      </c>
      <c r="B119" s="216" t="s">
        <v>195</v>
      </c>
      <c r="C119" s="216" t="s">
        <v>913</v>
      </c>
      <c r="D119" s="217" t="s">
        <v>914</v>
      </c>
      <c r="E119" s="216" t="s">
        <v>90</v>
      </c>
      <c r="F119" s="218">
        <v>28.251</v>
      </c>
      <c r="G119" s="219">
        <f>COMPOSIÇÕES!G296</f>
        <v>1207.73347</v>
      </c>
      <c r="H119" s="220">
        <f t="shared" si="8"/>
        <v>1492.03</v>
      </c>
      <c r="I119" s="221">
        <f t="shared" si="9"/>
        <v>42151.34</v>
      </c>
    </row>
    <row r="120" spans="1:9" ht="33.75">
      <c r="A120" s="202" t="s">
        <v>1046</v>
      </c>
      <c r="B120" s="216" t="s">
        <v>56</v>
      </c>
      <c r="C120" s="216">
        <v>100702</v>
      </c>
      <c r="D120" s="217" t="s">
        <v>106</v>
      </c>
      <c r="E120" s="216" t="s">
        <v>90</v>
      </c>
      <c r="F120" s="218">
        <v>28.784999999999997</v>
      </c>
      <c r="G120" s="219">
        <v>692.63</v>
      </c>
      <c r="H120" s="220">
        <f t="shared" si="8"/>
        <v>855.68</v>
      </c>
      <c r="I120" s="221">
        <f t="shared" si="9"/>
        <v>24630.75</v>
      </c>
    </row>
    <row r="121" spans="1:10" ht="11.25">
      <c r="A121" s="204" t="s">
        <v>255</v>
      </c>
      <c r="B121" s="177"/>
      <c r="C121" s="178"/>
      <c r="D121" s="179"/>
      <c r="E121" s="178"/>
      <c r="F121" s="180"/>
      <c r="G121" s="181"/>
      <c r="H121" s="144" t="s">
        <v>80</v>
      </c>
      <c r="I121" s="145">
        <f>SUM(I111:I120)</f>
        <v>200353.35</v>
      </c>
      <c r="J121" s="200"/>
    </row>
    <row r="122" spans="1:9" ht="11.25">
      <c r="A122" s="203"/>
      <c r="B122" s="118"/>
      <c r="C122" s="119"/>
      <c r="D122" s="120"/>
      <c r="E122" s="119"/>
      <c r="F122" s="121"/>
      <c r="G122" s="122"/>
      <c r="H122" s="123" t="s">
        <v>72</v>
      </c>
      <c r="I122" s="210">
        <f>I121</f>
        <v>200353.35</v>
      </c>
    </row>
    <row r="123" spans="1:9" s="4" customFormat="1" ht="10.5">
      <c r="A123" s="175">
        <v>6</v>
      </c>
      <c r="B123" s="205" t="s">
        <v>242</v>
      </c>
      <c r="C123" s="206"/>
      <c r="D123" s="206"/>
      <c r="E123" s="206"/>
      <c r="F123" s="206"/>
      <c r="G123" s="206"/>
      <c r="H123" s="206"/>
      <c r="I123" s="207"/>
    </row>
    <row r="124" spans="1:9" s="5" customFormat="1" ht="10.5">
      <c r="A124" s="176" t="s">
        <v>27</v>
      </c>
      <c r="B124" s="262" t="s">
        <v>229</v>
      </c>
      <c r="C124" s="263"/>
      <c r="D124" s="263"/>
      <c r="E124" s="263"/>
      <c r="F124" s="263"/>
      <c r="G124" s="263"/>
      <c r="H124" s="263"/>
      <c r="I124" s="264"/>
    </row>
    <row r="125" spans="1:9" ht="22.5">
      <c r="A125" s="202" t="s">
        <v>291</v>
      </c>
      <c r="B125" s="216" t="s">
        <v>56</v>
      </c>
      <c r="C125" s="216">
        <v>88494</v>
      </c>
      <c r="D125" s="217" t="s">
        <v>1287</v>
      </c>
      <c r="E125" s="216" t="s">
        <v>90</v>
      </c>
      <c r="F125" s="218">
        <v>285.1</v>
      </c>
      <c r="G125" s="219">
        <v>23.73</v>
      </c>
      <c r="H125" s="220">
        <f>ROUND((G125*1.2354),2)</f>
        <v>29.32</v>
      </c>
      <c r="I125" s="221">
        <f>ROUND((F125*H125),2)</f>
        <v>8359.13</v>
      </c>
    </row>
    <row r="126" spans="1:9" ht="22.5">
      <c r="A126" s="202" t="s">
        <v>923</v>
      </c>
      <c r="B126" s="216" t="s">
        <v>56</v>
      </c>
      <c r="C126" s="216">
        <v>88488</v>
      </c>
      <c r="D126" s="217" t="s">
        <v>1285</v>
      </c>
      <c r="E126" s="216" t="s">
        <v>90</v>
      </c>
      <c r="F126" s="218">
        <v>285.1</v>
      </c>
      <c r="G126" s="219">
        <v>15.77</v>
      </c>
      <c r="H126" s="220">
        <f>ROUND((G126*1.2354),2)</f>
        <v>19.48</v>
      </c>
      <c r="I126" s="221">
        <f>ROUND((F126*H126),2)</f>
        <v>5553.75</v>
      </c>
    </row>
    <row r="127" spans="1:10" ht="11.25">
      <c r="A127" s="204" t="s">
        <v>27</v>
      </c>
      <c r="B127" s="177"/>
      <c r="C127" s="178"/>
      <c r="D127" s="179"/>
      <c r="E127" s="178"/>
      <c r="F127" s="180"/>
      <c r="G127" s="181"/>
      <c r="H127" s="144" t="s">
        <v>80</v>
      </c>
      <c r="I127" s="145">
        <f>SUM(I125:I126)</f>
        <v>13912.88</v>
      </c>
      <c r="J127" s="200"/>
    </row>
    <row r="128" spans="1:9" ht="11.25">
      <c r="A128" s="203"/>
      <c r="B128" s="118"/>
      <c r="C128" s="119"/>
      <c r="D128" s="120"/>
      <c r="E128" s="119"/>
      <c r="F128" s="121"/>
      <c r="G128" s="122"/>
      <c r="H128" s="123" t="s">
        <v>72</v>
      </c>
      <c r="I128" s="210">
        <f>I127</f>
        <v>13912.88</v>
      </c>
    </row>
    <row r="129" spans="1:9" s="4" customFormat="1" ht="10.5">
      <c r="A129" s="175">
        <v>7</v>
      </c>
      <c r="B129" s="205" t="s">
        <v>241</v>
      </c>
      <c r="C129" s="206"/>
      <c r="D129" s="206"/>
      <c r="E129" s="206"/>
      <c r="F129" s="206"/>
      <c r="G129" s="206"/>
      <c r="H129" s="206"/>
      <c r="I129" s="207"/>
    </row>
    <row r="130" spans="1:9" s="5" customFormat="1" ht="10.5">
      <c r="A130" s="176" t="s">
        <v>256</v>
      </c>
      <c r="B130" s="262" t="s">
        <v>1047</v>
      </c>
      <c r="C130" s="263"/>
      <c r="D130" s="263"/>
      <c r="E130" s="263"/>
      <c r="F130" s="263"/>
      <c r="G130" s="263"/>
      <c r="H130" s="263"/>
      <c r="I130" s="264"/>
    </row>
    <row r="131" spans="1:9" ht="22.5">
      <c r="A131" s="202" t="s">
        <v>292</v>
      </c>
      <c r="B131" s="216" t="s">
        <v>56</v>
      </c>
      <c r="C131" s="216">
        <v>88495</v>
      </c>
      <c r="D131" s="217" t="s">
        <v>1288</v>
      </c>
      <c r="E131" s="216" t="s">
        <v>90</v>
      </c>
      <c r="F131" s="218">
        <v>663.44</v>
      </c>
      <c r="G131" s="219">
        <v>13.36</v>
      </c>
      <c r="H131" s="220">
        <f>ROUND((G131*1.2354),2)</f>
        <v>16.5</v>
      </c>
      <c r="I131" s="221">
        <f>ROUND((F131*H131),2)</f>
        <v>10946.76</v>
      </c>
    </row>
    <row r="132" spans="1:9" ht="22.5">
      <c r="A132" s="202" t="s">
        <v>316</v>
      </c>
      <c r="B132" s="216" t="s">
        <v>56</v>
      </c>
      <c r="C132" s="216">
        <v>88489</v>
      </c>
      <c r="D132" s="217" t="s">
        <v>1286</v>
      </c>
      <c r="E132" s="216" t="s">
        <v>90</v>
      </c>
      <c r="F132" s="218">
        <v>663.44</v>
      </c>
      <c r="G132" s="219">
        <v>13.22</v>
      </c>
      <c r="H132" s="220">
        <f>ROUND((G132*1.2354),2)</f>
        <v>16.33</v>
      </c>
      <c r="I132" s="221">
        <f>ROUND((F132*H132),2)</f>
        <v>10833.98</v>
      </c>
    </row>
    <row r="133" spans="1:10" ht="11.25">
      <c r="A133" s="204" t="s">
        <v>256</v>
      </c>
      <c r="B133" s="177"/>
      <c r="C133" s="178"/>
      <c r="D133" s="179"/>
      <c r="E133" s="178"/>
      <c r="F133" s="180"/>
      <c r="G133" s="181"/>
      <c r="H133" s="144" t="s">
        <v>80</v>
      </c>
      <c r="I133" s="145">
        <f>SUM(I131:I132)</f>
        <v>21780.739999999998</v>
      </c>
      <c r="J133" s="200"/>
    </row>
    <row r="134" spans="1:9" ht="11.25">
      <c r="A134" s="203"/>
      <c r="B134" s="118"/>
      <c r="C134" s="119"/>
      <c r="D134" s="120"/>
      <c r="E134" s="119"/>
      <c r="F134" s="121"/>
      <c r="G134" s="122"/>
      <c r="H134" s="123" t="s">
        <v>72</v>
      </c>
      <c r="I134" s="210">
        <f>I133</f>
        <v>21780.739999999998</v>
      </c>
    </row>
    <row r="135" spans="1:9" s="4" customFormat="1" ht="10.5">
      <c r="A135" s="175">
        <v>8</v>
      </c>
      <c r="B135" s="205" t="s">
        <v>243</v>
      </c>
      <c r="C135" s="206"/>
      <c r="D135" s="206"/>
      <c r="E135" s="206"/>
      <c r="F135" s="206"/>
      <c r="G135" s="206"/>
      <c r="H135" s="206"/>
      <c r="I135" s="207"/>
    </row>
    <row r="136" spans="1:9" s="5" customFormat="1" ht="10.5">
      <c r="A136" s="176" t="s">
        <v>257</v>
      </c>
      <c r="B136" s="262" t="s">
        <v>371</v>
      </c>
      <c r="C136" s="263"/>
      <c r="D136" s="263"/>
      <c r="E136" s="263"/>
      <c r="F136" s="263"/>
      <c r="G136" s="263"/>
      <c r="H136" s="263"/>
      <c r="I136" s="264"/>
    </row>
    <row r="137" spans="1:9" ht="45">
      <c r="A137" s="202" t="s">
        <v>293</v>
      </c>
      <c r="B137" s="216" t="s">
        <v>56</v>
      </c>
      <c r="C137" s="216">
        <v>87261</v>
      </c>
      <c r="D137" s="217" t="s">
        <v>1291</v>
      </c>
      <c r="E137" s="216" t="s">
        <v>90</v>
      </c>
      <c r="F137" s="218">
        <v>7.82</v>
      </c>
      <c r="G137" s="219">
        <v>160.04</v>
      </c>
      <c r="H137" s="220">
        <f>ROUND((G137*1.2354),2)</f>
        <v>197.71</v>
      </c>
      <c r="I137" s="221">
        <f>ROUND((F137*H137),2)</f>
        <v>1546.09</v>
      </c>
    </row>
    <row r="138" spans="1:9" ht="45">
      <c r="A138" s="202" t="s">
        <v>1058</v>
      </c>
      <c r="B138" s="216" t="s">
        <v>56</v>
      </c>
      <c r="C138" s="216">
        <v>87262</v>
      </c>
      <c r="D138" s="217" t="s">
        <v>1292</v>
      </c>
      <c r="E138" s="216" t="s">
        <v>90</v>
      </c>
      <c r="F138" s="218">
        <v>14.52</v>
      </c>
      <c r="G138" s="219">
        <v>145.38</v>
      </c>
      <c r="H138" s="220">
        <f>ROUND((G138*1.2354),2)</f>
        <v>179.6</v>
      </c>
      <c r="I138" s="221">
        <f>ROUND((F138*H138),2)</f>
        <v>2607.79</v>
      </c>
    </row>
    <row r="139" spans="1:9" ht="45">
      <c r="A139" s="202" t="s">
        <v>1059</v>
      </c>
      <c r="B139" s="216" t="s">
        <v>56</v>
      </c>
      <c r="C139" s="216">
        <v>87263</v>
      </c>
      <c r="D139" s="217" t="s">
        <v>1293</v>
      </c>
      <c r="E139" s="216" t="s">
        <v>90</v>
      </c>
      <c r="F139" s="218">
        <v>200.86</v>
      </c>
      <c r="G139" s="219">
        <v>134.22</v>
      </c>
      <c r="H139" s="220">
        <f>ROUND((G139*1.2354),2)</f>
        <v>165.82</v>
      </c>
      <c r="I139" s="221">
        <f>ROUND((F139*H139),2)</f>
        <v>33306.61</v>
      </c>
    </row>
    <row r="140" spans="1:9" ht="45">
      <c r="A140" s="202" t="s">
        <v>1060</v>
      </c>
      <c r="B140" s="216" t="s">
        <v>56</v>
      </c>
      <c r="C140" s="216">
        <v>87258</v>
      </c>
      <c r="D140" s="217" t="s">
        <v>1289</v>
      </c>
      <c r="E140" s="216" t="s">
        <v>90</v>
      </c>
      <c r="F140" s="218">
        <v>2.55</v>
      </c>
      <c r="G140" s="219">
        <v>140.43</v>
      </c>
      <c r="H140" s="220">
        <f>ROUND((G140*1.2354),2)</f>
        <v>173.49</v>
      </c>
      <c r="I140" s="221">
        <f>ROUND((F140*H140),2)</f>
        <v>442.4</v>
      </c>
    </row>
    <row r="141" spans="1:9" ht="45">
      <c r="A141" s="202" t="s">
        <v>1061</v>
      </c>
      <c r="B141" s="216" t="s">
        <v>56</v>
      </c>
      <c r="C141" s="216">
        <v>87260</v>
      </c>
      <c r="D141" s="217" t="s">
        <v>1290</v>
      </c>
      <c r="E141" s="216" t="s">
        <v>90</v>
      </c>
      <c r="F141" s="218">
        <v>221.41</v>
      </c>
      <c r="G141" s="219">
        <v>117.66</v>
      </c>
      <c r="H141" s="220">
        <f>ROUND((G141*1.2354),2)</f>
        <v>145.36</v>
      </c>
      <c r="I141" s="221">
        <f>ROUND((F141*H141),2)</f>
        <v>32184.16</v>
      </c>
    </row>
    <row r="142" spans="1:10" ht="11.25">
      <c r="A142" s="204" t="s">
        <v>257</v>
      </c>
      <c r="B142" s="177"/>
      <c r="C142" s="178"/>
      <c r="D142" s="179"/>
      <c r="E142" s="178"/>
      <c r="F142" s="180"/>
      <c r="G142" s="181"/>
      <c r="H142" s="144" t="s">
        <v>80</v>
      </c>
      <c r="I142" s="145">
        <f>SUM(I137:I141)</f>
        <v>70087.05</v>
      </c>
      <c r="J142" s="200"/>
    </row>
    <row r="143" spans="1:9" s="5" customFormat="1" ht="10.5">
      <c r="A143" s="176" t="s">
        <v>1063</v>
      </c>
      <c r="B143" s="262" t="s">
        <v>1062</v>
      </c>
      <c r="C143" s="263"/>
      <c r="D143" s="263"/>
      <c r="E143" s="263"/>
      <c r="F143" s="263"/>
      <c r="G143" s="263"/>
      <c r="H143" s="263"/>
      <c r="I143" s="264"/>
    </row>
    <row r="144" spans="1:9" ht="33.75">
      <c r="A144" s="202" t="s">
        <v>1064</v>
      </c>
      <c r="B144" s="216" t="s">
        <v>56</v>
      </c>
      <c r="C144" s="216">
        <v>102491</v>
      </c>
      <c r="D144" s="217" t="s">
        <v>162</v>
      </c>
      <c r="E144" s="216" t="s">
        <v>90</v>
      </c>
      <c r="F144" s="218">
        <v>1165</v>
      </c>
      <c r="G144" s="219">
        <v>21.22</v>
      </c>
      <c r="H144" s="220">
        <f>ROUND((G144*1.2354),2)</f>
        <v>26.22</v>
      </c>
      <c r="I144" s="221">
        <f>ROUND((F144*H144),2)</f>
        <v>30546.3</v>
      </c>
    </row>
    <row r="145" spans="1:10" ht="11.25">
      <c r="A145" s="204" t="s">
        <v>1063</v>
      </c>
      <c r="B145" s="177"/>
      <c r="C145" s="178"/>
      <c r="D145" s="179"/>
      <c r="E145" s="178"/>
      <c r="F145" s="180"/>
      <c r="G145" s="181"/>
      <c r="H145" s="144" t="s">
        <v>80</v>
      </c>
      <c r="I145" s="145">
        <f>SUM(I144)</f>
        <v>30546.3</v>
      </c>
      <c r="J145" s="200"/>
    </row>
    <row r="146" spans="1:9" ht="11.25">
      <c r="A146" s="203"/>
      <c r="B146" s="118"/>
      <c r="C146" s="119"/>
      <c r="D146" s="120"/>
      <c r="E146" s="119"/>
      <c r="F146" s="121"/>
      <c r="G146" s="122"/>
      <c r="H146" s="123" t="s">
        <v>72</v>
      </c>
      <c r="I146" s="210">
        <f>I145+I142</f>
        <v>100633.35</v>
      </c>
    </row>
    <row r="147" spans="1:9" s="4" customFormat="1" ht="10.5">
      <c r="A147" s="175">
        <v>9</v>
      </c>
      <c r="B147" s="205" t="s">
        <v>426</v>
      </c>
      <c r="C147" s="206"/>
      <c r="D147" s="206"/>
      <c r="E147" s="206"/>
      <c r="F147" s="206"/>
      <c r="G147" s="206"/>
      <c r="H147" s="206"/>
      <c r="I147" s="207"/>
    </row>
    <row r="148" spans="1:9" s="5" customFormat="1" ht="10.5">
      <c r="A148" s="176" t="s">
        <v>258</v>
      </c>
      <c r="B148" s="262" t="s">
        <v>340</v>
      </c>
      <c r="C148" s="263"/>
      <c r="D148" s="263"/>
      <c r="E148" s="263"/>
      <c r="F148" s="263"/>
      <c r="G148" s="263"/>
      <c r="H148" s="263"/>
      <c r="I148" s="264"/>
    </row>
    <row r="149" spans="1:9" ht="33.75">
      <c r="A149" s="202" t="s">
        <v>294</v>
      </c>
      <c r="B149" s="216" t="s">
        <v>56</v>
      </c>
      <c r="C149" s="216">
        <v>101965</v>
      </c>
      <c r="D149" s="217" t="s">
        <v>165</v>
      </c>
      <c r="E149" s="216" t="s">
        <v>54</v>
      </c>
      <c r="F149" s="218">
        <v>12</v>
      </c>
      <c r="G149" s="219">
        <v>166.15</v>
      </c>
      <c r="H149" s="220">
        <f>ROUND((G149*1.2354),2)</f>
        <v>205.26</v>
      </c>
      <c r="I149" s="221">
        <f>ROUND((F149*H149),2)</f>
        <v>2463.12</v>
      </c>
    </row>
    <row r="150" spans="1:10" ht="11.25">
      <c r="A150" s="204" t="s">
        <v>258</v>
      </c>
      <c r="B150" s="177"/>
      <c r="C150" s="178"/>
      <c r="D150" s="179"/>
      <c r="E150" s="178"/>
      <c r="F150" s="180"/>
      <c r="G150" s="181"/>
      <c r="H150" s="144" t="s">
        <v>80</v>
      </c>
      <c r="I150" s="145">
        <f>SUM(I149)</f>
        <v>2463.12</v>
      </c>
      <c r="J150" s="200"/>
    </row>
    <row r="151" spans="1:9" ht="11.25">
      <c r="A151" s="203"/>
      <c r="B151" s="118"/>
      <c r="C151" s="119"/>
      <c r="D151" s="120"/>
      <c r="E151" s="119"/>
      <c r="F151" s="121"/>
      <c r="G151" s="122"/>
      <c r="H151" s="123" t="s">
        <v>72</v>
      </c>
      <c r="I151" s="210">
        <f>I150</f>
        <v>2463.12</v>
      </c>
    </row>
    <row r="152" spans="1:9" s="4" customFormat="1" ht="10.5">
      <c r="A152" s="175">
        <v>10</v>
      </c>
      <c r="B152" s="205" t="s">
        <v>1251</v>
      </c>
      <c r="C152" s="206"/>
      <c r="D152" s="206"/>
      <c r="E152" s="206"/>
      <c r="F152" s="206"/>
      <c r="G152" s="206"/>
      <c r="H152" s="206"/>
      <c r="I152" s="207"/>
    </row>
    <row r="153" spans="1:9" s="5" customFormat="1" ht="10.5">
      <c r="A153" s="176" t="s">
        <v>259</v>
      </c>
      <c r="B153" s="262" t="s">
        <v>427</v>
      </c>
      <c r="C153" s="263"/>
      <c r="D153" s="263"/>
      <c r="E153" s="263"/>
      <c r="F153" s="263"/>
      <c r="G153" s="263"/>
      <c r="H153" s="263"/>
      <c r="I153" s="264"/>
    </row>
    <row r="154" spans="1:9" ht="33.75">
      <c r="A154" s="202" t="s">
        <v>295</v>
      </c>
      <c r="B154" s="216" t="s">
        <v>56</v>
      </c>
      <c r="C154" s="216">
        <v>102257</v>
      </c>
      <c r="D154" s="217" t="s">
        <v>161</v>
      </c>
      <c r="E154" s="216" t="s">
        <v>90</v>
      </c>
      <c r="F154" s="218">
        <v>215</v>
      </c>
      <c r="G154" s="219">
        <v>328.9</v>
      </c>
      <c r="H154" s="220">
        <f>ROUND((G154*1.2354),2)</f>
        <v>406.32</v>
      </c>
      <c r="I154" s="221">
        <f>ROUND((F154*H154),2)</f>
        <v>87358.8</v>
      </c>
    </row>
    <row r="155" spans="1:10" ht="11.25">
      <c r="A155" s="204" t="s">
        <v>259</v>
      </c>
      <c r="B155" s="177"/>
      <c r="C155" s="178"/>
      <c r="D155" s="179"/>
      <c r="E155" s="178"/>
      <c r="F155" s="180"/>
      <c r="G155" s="181"/>
      <c r="H155" s="144" t="s">
        <v>80</v>
      </c>
      <c r="I155" s="145">
        <f>SUM(I154)</f>
        <v>87358.8</v>
      </c>
      <c r="J155" s="200"/>
    </row>
    <row r="156" spans="1:9" ht="11.25">
      <c r="A156" s="203"/>
      <c r="B156" s="118"/>
      <c r="C156" s="119"/>
      <c r="D156" s="120"/>
      <c r="E156" s="119"/>
      <c r="F156" s="121"/>
      <c r="G156" s="122"/>
      <c r="H156" s="123" t="s">
        <v>72</v>
      </c>
      <c r="I156" s="210">
        <f>I155</f>
        <v>87358.8</v>
      </c>
    </row>
    <row r="157" spans="1:9" s="4" customFormat="1" ht="10.5">
      <c r="A157" s="175">
        <v>11</v>
      </c>
      <c r="B157" s="205" t="s">
        <v>240</v>
      </c>
      <c r="C157" s="206"/>
      <c r="D157" s="206"/>
      <c r="E157" s="206"/>
      <c r="F157" s="206"/>
      <c r="G157" s="206"/>
      <c r="H157" s="206"/>
      <c r="I157" s="207"/>
    </row>
    <row r="158" spans="1:9" s="5" customFormat="1" ht="10.5">
      <c r="A158" s="176" t="s">
        <v>260</v>
      </c>
      <c r="B158" s="262" t="s">
        <v>235</v>
      </c>
      <c r="C158" s="263"/>
      <c r="D158" s="263"/>
      <c r="E158" s="263"/>
      <c r="F158" s="263"/>
      <c r="G158" s="263"/>
      <c r="H158" s="263"/>
      <c r="I158" s="264"/>
    </row>
    <row r="159" spans="1:9" ht="67.5">
      <c r="A159" s="202" t="s">
        <v>296</v>
      </c>
      <c r="B159" s="216" t="s">
        <v>56</v>
      </c>
      <c r="C159" s="216">
        <v>90105</v>
      </c>
      <c r="D159" s="217" t="s">
        <v>375</v>
      </c>
      <c r="E159" s="216" t="s">
        <v>55</v>
      </c>
      <c r="F159" s="218">
        <v>305.24</v>
      </c>
      <c r="G159" s="219">
        <v>9.07</v>
      </c>
      <c r="H159" s="220">
        <f>ROUND((G159*1.2354),2)</f>
        <v>11.21</v>
      </c>
      <c r="I159" s="221">
        <f>ROUND((F159*H159),2)</f>
        <v>3421.74</v>
      </c>
    </row>
    <row r="160" spans="1:9" ht="56.25">
      <c r="A160" s="202" t="s">
        <v>298</v>
      </c>
      <c r="B160" s="216" t="s">
        <v>56</v>
      </c>
      <c r="C160" s="216">
        <v>100977</v>
      </c>
      <c r="D160" s="217" t="s">
        <v>179</v>
      </c>
      <c r="E160" s="216" t="s">
        <v>55</v>
      </c>
      <c r="F160" s="218">
        <v>305.24</v>
      </c>
      <c r="G160" s="219">
        <v>7.85</v>
      </c>
      <c r="H160" s="220">
        <f>ROUND((G160*1.2354),2)</f>
        <v>9.7</v>
      </c>
      <c r="I160" s="221">
        <f>ROUND((F160*H160),2)</f>
        <v>2960.83</v>
      </c>
    </row>
    <row r="161" spans="1:9" ht="33.75">
      <c r="A161" s="202" t="s">
        <v>297</v>
      </c>
      <c r="B161" s="216" t="s">
        <v>56</v>
      </c>
      <c r="C161" s="216">
        <v>97914</v>
      </c>
      <c r="D161" s="217" t="s">
        <v>178</v>
      </c>
      <c r="E161" s="216" t="s">
        <v>168</v>
      </c>
      <c r="F161" s="218">
        <v>10465.12</v>
      </c>
      <c r="G161" s="219">
        <v>2.98</v>
      </c>
      <c r="H161" s="220">
        <f>ROUND((G161*1.2354),2)</f>
        <v>3.68</v>
      </c>
      <c r="I161" s="221">
        <f>ROUND((F161*H161),2)</f>
        <v>38511.64</v>
      </c>
    </row>
    <row r="162" spans="1:9" ht="22.5">
      <c r="A162" s="202" t="s">
        <v>382</v>
      </c>
      <c r="B162" s="216" t="s">
        <v>193</v>
      </c>
      <c r="C162" s="216">
        <v>368</v>
      </c>
      <c r="D162" s="217" t="s">
        <v>1304</v>
      </c>
      <c r="E162" s="216" t="s">
        <v>206</v>
      </c>
      <c r="F162" s="218">
        <v>218.02</v>
      </c>
      <c r="G162" s="219">
        <v>67.5</v>
      </c>
      <c r="H162" s="220">
        <f>ROUND((G162*1.2354),2)</f>
        <v>83.39</v>
      </c>
      <c r="I162" s="221">
        <f>ROUND((F162*H162),2)</f>
        <v>18180.69</v>
      </c>
    </row>
    <row r="163" spans="1:9" ht="45">
      <c r="A163" s="202" t="s">
        <v>383</v>
      </c>
      <c r="B163" s="216" t="s">
        <v>56</v>
      </c>
      <c r="C163" s="216">
        <v>94304</v>
      </c>
      <c r="D163" s="217" t="s">
        <v>1357</v>
      </c>
      <c r="E163" s="216" t="s">
        <v>55</v>
      </c>
      <c r="F163" s="218">
        <v>218.01600000000005</v>
      </c>
      <c r="G163" s="219">
        <v>74.95</v>
      </c>
      <c r="H163" s="220">
        <f>ROUND((G163*1.2354),2)</f>
        <v>92.59</v>
      </c>
      <c r="I163" s="221">
        <f>ROUND((F163*H163),2)</f>
        <v>20186.1</v>
      </c>
    </row>
    <row r="164" spans="1:10" ht="11.25">
      <c r="A164" s="204" t="s">
        <v>260</v>
      </c>
      <c r="B164" s="177"/>
      <c r="C164" s="178"/>
      <c r="D164" s="179"/>
      <c r="E164" s="178"/>
      <c r="F164" s="180"/>
      <c r="G164" s="181"/>
      <c r="H164" s="144" t="s">
        <v>80</v>
      </c>
      <c r="I164" s="145">
        <f>SUM(I159:I163)</f>
        <v>83261</v>
      </c>
      <c r="J164" s="200"/>
    </row>
    <row r="165" spans="1:9" s="5" customFormat="1" ht="10.5">
      <c r="A165" s="176" t="s">
        <v>924</v>
      </c>
      <c r="B165" s="262" t="s">
        <v>211</v>
      </c>
      <c r="C165" s="263"/>
      <c r="D165" s="263"/>
      <c r="E165" s="263"/>
      <c r="F165" s="263"/>
      <c r="G165" s="263"/>
      <c r="H165" s="263"/>
      <c r="I165" s="264"/>
    </row>
    <row r="166" spans="1:9" ht="33.75">
      <c r="A166" s="202" t="s">
        <v>925</v>
      </c>
      <c r="B166" s="216" t="s">
        <v>56</v>
      </c>
      <c r="C166" s="216">
        <v>95694</v>
      </c>
      <c r="D166" s="217" t="s">
        <v>488</v>
      </c>
      <c r="E166" s="216" t="s">
        <v>89</v>
      </c>
      <c r="F166" s="218">
        <v>16</v>
      </c>
      <c r="G166" s="219">
        <v>51.52</v>
      </c>
      <c r="H166" s="220">
        <f>ROUND((G166*1.2354),2)</f>
        <v>63.65</v>
      </c>
      <c r="I166" s="221">
        <f>ROUND((F166*H166),2)</f>
        <v>1018.4</v>
      </c>
    </row>
    <row r="167" spans="1:9" ht="33.75">
      <c r="A167" s="202" t="s">
        <v>926</v>
      </c>
      <c r="B167" s="216" t="s">
        <v>56</v>
      </c>
      <c r="C167" s="216">
        <v>89554</v>
      </c>
      <c r="D167" s="217" t="s">
        <v>484</v>
      </c>
      <c r="E167" s="216" t="s">
        <v>89</v>
      </c>
      <c r="F167" s="218">
        <v>7</v>
      </c>
      <c r="G167" s="219">
        <v>28.02</v>
      </c>
      <c r="H167" s="220">
        <f>ROUND((G167*1.2354),2)</f>
        <v>34.62</v>
      </c>
      <c r="I167" s="221">
        <f>ROUND((F167*H167),2)</f>
        <v>242.34</v>
      </c>
    </row>
    <row r="168" spans="1:9" ht="33.75">
      <c r="A168" s="202" t="s">
        <v>927</v>
      </c>
      <c r="B168" s="216" t="s">
        <v>56</v>
      </c>
      <c r="C168" s="216">
        <v>89512</v>
      </c>
      <c r="D168" s="217" t="s">
        <v>470</v>
      </c>
      <c r="E168" s="216" t="s">
        <v>54</v>
      </c>
      <c r="F168" s="218">
        <v>8</v>
      </c>
      <c r="G168" s="219">
        <v>49.41</v>
      </c>
      <c r="H168" s="220">
        <f>ROUND((G168*1.2354),2)</f>
        <v>61.04</v>
      </c>
      <c r="I168" s="221">
        <f>ROUND((F168*H168),2)</f>
        <v>488.32</v>
      </c>
    </row>
    <row r="169" spans="1:10" ht="11.25">
      <c r="A169" s="204" t="s">
        <v>924</v>
      </c>
      <c r="B169" s="177"/>
      <c r="C169" s="178"/>
      <c r="D169" s="179"/>
      <c r="E169" s="178"/>
      <c r="F169" s="180"/>
      <c r="G169" s="181"/>
      <c r="H169" s="144" t="s">
        <v>80</v>
      </c>
      <c r="I169" s="145">
        <f>SUM(I166:I168)</f>
        <v>1749.06</v>
      </c>
      <c r="J169" s="200"/>
    </row>
    <row r="170" spans="1:9" ht="11.25">
      <c r="A170" s="203"/>
      <c r="B170" s="118"/>
      <c r="C170" s="119"/>
      <c r="D170" s="120"/>
      <c r="E170" s="119"/>
      <c r="F170" s="121"/>
      <c r="G170" s="122"/>
      <c r="H170" s="123" t="s">
        <v>72</v>
      </c>
      <c r="I170" s="210">
        <f>I169+I164</f>
        <v>85010.06</v>
      </c>
    </row>
    <row r="171" spans="1:9" s="4" customFormat="1" ht="10.5">
      <c r="A171" s="175">
        <v>12</v>
      </c>
      <c r="B171" s="205" t="s">
        <v>384</v>
      </c>
      <c r="C171" s="206"/>
      <c r="D171" s="206"/>
      <c r="E171" s="206"/>
      <c r="F171" s="206"/>
      <c r="G171" s="206"/>
      <c r="H171" s="206"/>
      <c r="I171" s="207"/>
    </row>
    <row r="172" spans="1:9" s="5" customFormat="1" ht="10.5">
      <c r="A172" s="176" t="s">
        <v>261</v>
      </c>
      <c r="B172" s="262" t="s">
        <v>235</v>
      </c>
      <c r="C172" s="263"/>
      <c r="D172" s="263"/>
      <c r="E172" s="263"/>
      <c r="F172" s="263"/>
      <c r="G172" s="263"/>
      <c r="H172" s="263"/>
      <c r="I172" s="264"/>
    </row>
    <row r="173" spans="1:9" ht="67.5">
      <c r="A173" s="202" t="s">
        <v>299</v>
      </c>
      <c r="B173" s="216" t="s">
        <v>56</v>
      </c>
      <c r="C173" s="216">
        <v>90105</v>
      </c>
      <c r="D173" s="217" t="s">
        <v>375</v>
      </c>
      <c r="E173" s="216" t="s">
        <v>55</v>
      </c>
      <c r="F173" s="218">
        <v>89.96000000000001</v>
      </c>
      <c r="G173" s="219">
        <v>9.07</v>
      </c>
      <c r="H173" s="220">
        <f>ROUND((G173*1.2354),2)</f>
        <v>11.21</v>
      </c>
      <c r="I173" s="221">
        <f>ROUND((F173*H173),2)</f>
        <v>1008.45</v>
      </c>
    </row>
    <row r="174" spans="1:9" ht="56.25">
      <c r="A174" s="202" t="s">
        <v>300</v>
      </c>
      <c r="B174" s="216" t="s">
        <v>56</v>
      </c>
      <c r="C174" s="216">
        <v>100977</v>
      </c>
      <c r="D174" s="217" t="s">
        <v>179</v>
      </c>
      <c r="E174" s="216" t="s">
        <v>55</v>
      </c>
      <c r="F174" s="218">
        <v>89.96</v>
      </c>
      <c r="G174" s="219">
        <v>7.85</v>
      </c>
      <c r="H174" s="220">
        <f>ROUND((G174*1.2354),2)</f>
        <v>9.7</v>
      </c>
      <c r="I174" s="221">
        <f>ROUND((F174*H174),2)</f>
        <v>872.61</v>
      </c>
    </row>
    <row r="175" spans="1:9" ht="33.75">
      <c r="A175" s="202" t="s">
        <v>301</v>
      </c>
      <c r="B175" s="216" t="s">
        <v>56</v>
      </c>
      <c r="C175" s="216">
        <v>97914</v>
      </c>
      <c r="D175" s="217" t="s">
        <v>178</v>
      </c>
      <c r="E175" s="216" t="s">
        <v>168</v>
      </c>
      <c r="F175" s="218">
        <v>2759.2000000000003</v>
      </c>
      <c r="G175" s="219">
        <v>2.98</v>
      </c>
      <c r="H175" s="220">
        <f>ROUND((G175*1.2354),2)</f>
        <v>3.68</v>
      </c>
      <c r="I175" s="221">
        <f>ROUND((F175*H175),2)</f>
        <v>10153.86</v>
      </c>
    </row>
    <row r="176" spans="1:9" ht="22.5">
      <c r="A176" s="202" t="s">
        <v>302</v>
      </c>
      <c r="B176" s="216" t="s">
        <v>193</v>
      </c>
      <c r="C176" s="216">
        <v>368</v>
      </c>
      <c r="D176" s="217" t="s">
        <v>1304</v>
      </c>
      <c r="E176" s="216" t="s">
        <v>206</v>
      </c>
      <c r="F176" s="218">
        <v>48</v>
      </c>
      <c r="G176" s="219">
        <v>67.5</v>
      </c>
      <c r="H176" s="220">
        <f>ROUND((G176*1.2354),2)</f>
        <v>83.39</v>
      </c>
      <c r="I176" s="221">
        <f>ROUND((F176*H176),2)</f>
        <v>4002.72</v>
      </c>
    </row>
    <row r="177" spans="1:9" ht="45">
      <c r="A177" s="202" t="s">
        <v>303</v>
      </c>
      <c r="B177" s="216" t="s">
        <v>56</v>
      </c>
      <c r="C177" s="216">
        <v>94304</v>
      </c>
      <c r="D177" s="217" t="s">
        <v>1357</v>
      </c>
      <c r="E177" s="216" t="s">
        <v>55</v>
      </c>
      <c r="F177" s="218">
        <v>48.00000000000001</v>
      </c>
      <c r="G177" s="219">
        <v>74.95</v>
      </c>
      <c r="H177" s="220">
        <f>ROUND((G177*1.2354),2)</f>
        <v>92.59</v>
      </c>
      <c r="I177" s="221">
        <f>ROUND((F177*H177),2)</f>
        <v>4444.32</v>
      </c>
    </row>
    <row r="178" spans="1:10" ht="11.25">
      <c r="A178" s="204" t="s">
        <v>261</v>
      </c>
      <c r="B178" s="177"/>
      <c r="C178" s="178"/>
      <c r="D178" s="179"/>
      <c r="E178" s="178"/>
      <c r="F178" s="180"/>
      <c r="G178" s="181"/>
      <c r="H178" s="144" t="s">
        <v>80</v>
      </c>
      <c r="I178" s="145">
        <f>SUM(I173:I177)</f>
        <v>20481.96</v>
      </c>
      <c r="J178" s="200"/>
    </row>
    <row r="179" spans="1:9" s="5" customFormat="1" ht="10.5">
      <c r="A179" s="176" t="s">
        <v>341</v>
      </c>
      <c r="B179" s="262" t="s">
        <v>211</v>
      </c>
      <c r="C179" s="263"/>
      <c r="D179" s="263"/>
      <c r="E179" s="263"/>
      <c r="F179" s="263"/>
      <c r="G179" s="263"/>
      <c r="H179" s="263"/>
      <c r="I179" s="264"/>
    </row>
    <row r="180" spans="1:9" ht="45">
      <c r="A180" s="202" t="s">
        <v>342</v>
      </c>
      <c r="B180" s="216" t="s">
        <v>56</v>
      </c>
      <c r="C180" s="216">
        <v>89546</v>
      </c>
      <c r="D180" s="217" t="s">
        <v>483</v>
      </c>
      <c r="E180" s="216" t="s">
        <v>89</v>
      </c>
      <c r="F180" s="218">
        <v>24</v>
      </c>
      <c r="G180" s="219">
        <v>11.13</v>
      </c>
      <c r="H180" s="220">
        <f aca="true" t="shared" si="10" ref="H180:H207">ROUND((G180*1.2354),2)</f>
        <v>13.75</v>
      </c>
      <c r="I180" s="221">
        <f aca="true" t="shared" si="11" ref="I180:I207">ROUND((F180*H180),2)</f>
        <v>330</v>
      </c>
    </row>
    <row r="181" spans="1:9" ht="33.75">
      <c r="A181" s="202" t="s">
        <v>343</v>
      </c>
      <c r="B181" s="216" t="s">
        <v>56</v>
      </c>
      <c r="C181" s="216">
        <v>98102</v>
      </c>
      <c r="D181" s="217" t="s">
        <v>139</v>
      </c>
      <c r="E181" s="216" t="s">
        <v>89</v>
      </c>
      <c r="F181" s="218">
        <v>1</v>
      </c>
      <c r="G181" s="219">
        <v>173.13</v>
      </c>
      <c r="H181" s="220">
        <f t="shared" si="10"/>
        <v>213.88</v>
      </c>
      <c r="I181" s="221">
        <f t="shared" si="11"/>
        <v>213.88</v>
      </c>
    </row>
    <row r="182" spans="1:9" ht="45">
      <c r="A182" s="202" t="s">
        <v>317</v>
      </c>
      <c r="B182" s="216" t="s">
        <v>56</v>
      </c>
      <c r="C182" s="216">
        <v>89708</v>
      </c>
      <c r="D182" s="217" t="s">
        <v>537</v>
      </c>
      <c r="E182" s="216" t="s">
        <v>89</v>
      </c>
      <c r="F182" s="218">
        <v>15</v>
      </c>
      <c r="G182" s="219">
        <v>108.54</v>
      </c>
      <c r="H182" s="220">
        <f t="shared" si="10"/>
        <v>134.09</v>
      </c>
      <c r="I182" s="221">
        <f t="shared" si="11"/>
        <v>2011.35</v>
      </c>
    </row>
    <row r="183" spans="1:9" ht="45">
      <c r="A183" s="202" t="s">
        <v>344</v>
      </c>
      <c r="B183" s="216" t="s">
        <v>56</v>
      </c>
      <c r="C183" s="216">
        <v>89707</v>
      </c>
      <c r="D183" s="217" t="s">
        <v>536</v>
      </c>
      <c r="E183" s="216" t="s">
        <v>89</v>
      </c>
      <c r="F183" s="218">
        <v>23</v>
      </c>
      <c r="G183" s="219">
        <v>51.73</v>
      </c>
      <c r="H183" s="220">
        <f t="shared" si="10"/>
        <v>63.91</v>
      </c>
      <c r="I183" s="221">
        <f t="shared" si="11"/>
        <v>1469.93</v>
      </c>
    </row>
    <row r="184" spans="1:9" ht="45">
      <c r="A184" s="202" t="s">
        <v>345</v>
      </c>
      <c r="B184" s="216" t="s">
        <v>56</v>
      </c>
      <c r="C184" s="216">
        <v>89748</v>
      </c>
      <c r="D184" s="217" t="s">
        <v>524</v>
      </c>
      <c r="E184" s="216" t="s">
        <v>89</v>
      </c>
      <c r="F184" s="218">
        <v>2</v>
      </c>
      <c r="G184" s="219">
        <v>42.53</v>
      </c>
      <c r="H184" s="220">
        <f t="shared" si="10"/>
        <v>52.54</v>
      </c>
      <c r="I184" s="221">
        <f t="shared" si="11"/>
        <v>105.08</v>
      </c>
    </row>
    <row r="185" spans="1:9" ht="45">
      <c r="A185" s="202" t="s">
        <v>346</v>
      </c>
      <c r="B185" s="216" t="s">
        <v>56</v>
      </c>
      <c r="C185" s="216">
        <v>89728</v>
      </c>
      <c r="D185" s="217" t="s">
        <v>518</v>
      </c>
      <c r="E185" s="216" t="s">
        <v>89</v>
      </c>
      <c r="F185" s="218">
        <v>36</v>
      </c>
      <c r="G185" s="219">
        <v>13.58</v>
      </c>
      <c r="H185" s="220">
        <f t="shared" si="10"/>
        <v>16.78</v>
      </c>
      <c r="I185" s="221">
        <f t="shared" si="11"/>
        <v>604.08</v>
      </c>
    </row>
    <row r="186" spans="1:9" ht="45">
      <c r="A186" s="202" t="s">
        <v>347</v>
      </c>
      <c r="B186" s="216" t="s">
        <v>56</v>
      </c>
      <c r="C186" s="216">
        <v>89733</v>
      </c>
      <c r="D186" s="217" t="s">
        <v>521</v>
      </c>
      <c r="E186" s="216" t="s">
        <v>89</v>
      </c>
      <c r="F186" s="218">
        <v>1</v>
      </c>
      <c r="G186" s="219">
        <v>23.63</v>
      </c>
      <c r="H186" s="220">
        <f t="shared" si="10"/>
        <v>29.19</v>
      </c>
      <c r="I186" s="221">
        <f t="shared" si="11"/>
        <v>29.19</v>
      </c>
    </row>
    <row r="187" spans="1:9" ht="45">
      <c r="A187" s="202" t="s">
        <v>348</v>
      </c>
      <c r="B187" s="216" t="s">
        <v>56</v>
      </c>
      <c r="C187" s="216">
        <v>89746</v>
      </c>
      <c r="D187" s="217" t="s">
        <v>523</v>
      </c>
      <c r="E187" s="216" t="s">
        <v>89</v>
      </c>
      <c r="F187" s="218">
        <v>29</v>
      </c>
      <c r="G187" s="219">
        <v>29.29</v>
      </c>
      <c r="H187" s="220">
        <f t="shared" si="10"/>
        <v>36.18</v>
      </c>
      <c r="I187" s="221">
        <f t="shared" si="11"/>
        <v>1049.22</v>
      </c>
    </row>
    <row r="188" spans="1:9" ht="45">
      <c r="A188" s="202" t="s">
        <v>349</v>
      </c>
      <c r="B188" s="216" t="s">
        <v>56</v>
      </c>
      <c r="C188" s="216">
        <v>89726</v>
      </c>
      <c r="D188" s="217" t="s">
        <v>517</v>
      </c>
      <c r="E188" s="216" t="s">
        <v>89</v>
      </c>
      <c r="F188" s="218">
        <v>17</v>
      </c>
      <c r="G188" s="219">
        <v>11.07</v>
      </c>
      <c r="H188" s="220">
        <f t="shared" si="10"/>
        <v>13.68</v>
      </c>
      <c r="I188" s="221">
        <f t="shared" si="11"/>
        <v>232.56</v>
      </c>
    </row>
    <row r="189" spans="1:9" ht="45">
      <c r="A189" s="202" t="s">
        <v>350</v>
      </c>
      <c r="B189" s="216" t="s">
        <v>56</v>
      </c>
      <c r="C189" s="216">
        <v>89732</v>
      </c>
      <c r="D189" s="217" t="s">
        <v>520</v>
      </c>
      <c r="E189" s="216" t="s">
        <v>89</v>
      </c>
      <c r="F189" s="218">
        <v>16</v>
      </c>
      <c r="G189" s="219">
        <v>16.43</v>
      </c>
      <c r="H189" s="220">
        <f t="shared" si="10"/>
        <v>20.3</v>
      </c>
      <c r="I189" s="221">
        <f t="shared" si="11"/>
        <v>324.8</v>
      </c>
    </row>
    <row r="190" spans="1:9" ht="45">
      <c r="A190" s="202" t="s">
        <v>449</v>
      </c>
      <c r="B190" s="216" t="s">
        <v>56</v>
      </c>
      <c r="C190" s="216">
        <v>89744</v>
      </c>
      <c r="D190" s="217" t="s">
        <v>522</v>
      </c>
      <c r="E190" s="216" t="s">
        <v>89</v>
      </c>
      <c r="F190" s="218">
        <v>34</v>
      </c>
      <c r="G190" s="219">
        <v>28.51</v>
      </c>
      <c r="H190" s="220">
        <f t="shared" si="10"/>
        <v>35.22</v>
      </c>
      <c r="I190" s="221">
        <f t="shared" si="11"/>
        <v>1197.48</v>
      </c>
    </row>
    <row r="191" spans="1:9" ht="45">
      <c r="A191" s="202" t="s">
        <v>495</v>
      </c>
      <c r="B191" s="216" t="s">
        <v>56</v>
      </c>
      <c r="C191" s="216">
        <v>89724</v>
      </c>
      <c r="D191" s="217" t="s">
        <v>516</v>
      </c>
      <c r="E191" s="216" t="s">
        <v>89</v>
      </c>
      <c r="F191" s="218">
        <v>36</v>
      </c>
      <c r="G191" s="219">
        <v>10.86</v>
      </c>
      <c r="H191" s="220">
        <f t="shared" si="10"/>
        <v>13.42</v>
      </c>
      <c r="I191" s="221">
        <f t="shared" si="11"/>
        <v>483.12</v>
      </c>
    </row>
    <row r="192" spans="1:9" ht="45">
      <c r="A192" s="202" t="s">
        <v>496</v>
      </c>
      <c r="B192" s="216" t="s">
        <v>56</v>
      </c>
      <c r="C192" s="216">
        <v>89731</v>
      </c>
      <c r="D192" s="217" t="s">
        <v>519</v>
      </c>
      <c r="E192" s="216" t="s">
        <v>89</v>
      </c>
      <c r="F192" s="218">
        <v>7</v>
      </c>
      <c r="G192" s="219">
        <v>15.75</v>
      </c>
      <c r="H192" s="220">
        <f t="shared" si="10"/>
        <v>19.46</v>
      </c>
      <c r="I192" s="221">
        <f t="shared" si="11"/>
        <v>136.22</v>
      </c>
    </row>
    <row r="193" spans="1:9" ht="33.75">
      <c r="A193" s="202" t="s">
        <v>497</v>
      </c>
      <c r="B193" s="216" t="s">
        <v>195</v>
      </c>
      <c r="C193" s="216" t="s">
        <v>379</v>
      </c>
      <c r="D193" s="217" t="s">
        <v>818</v>
      </c>
      <c r="E193" s="216" t="s">
        <v>89</v>
      </c>
      <c r="F193" s="218">
        <v>17</v>
      </c>
      <c r="G193" s="219">
        <f>COMPOSIÇÕES!G68</f>
        <v>45.2533</v>
      </c>
      <c r="H193" s="220">
        <f t="shared" si="10"/>
        <v>55.91</v>
      </c>
      <c r="I193" s="221">
        <f t="shared" si="11"/>
        <v>950.47</v>
      </c>
    </row>
    <row r="194" spans="1:9" ht="45">
      <c r="A194" s="202" t="s">
        <v>498</v>
      </c>
      <c r="B194" s="216" t="s">
        <v>56</v>
      </c>
      <c r="C194" s="216">
        <v>89797</v>
      </c>
      <c r="D194" s="217" t="s">
        <v>531</v>
      </c>
      <c r="E194" s="216" t="s">
        <v>89</v>
      </c>
      <c r="F194" s="218">
        <v>40</v>
      </c>
      <c r="G194" s="219">
        <v>51.79</v>
      </c>
      <c r="H194" s="220">
        <f t="shared" si="10"/>
        <v>63.98</v>
      </c>
      <c r="I194" s="221">
        <f t="shared" si="11"/>
        <v>2559.2</v>
      </c>
    </row>
    <row r="195" spans="1:9" ht="45">
      <c r="A195" s="202" t="s">
        <v>499</v>
      </c>
      <c r="B195" s="216" t="s">
        <v>56</v>
      </c>
      <c r="C195" s="216">
        <v>89783</v>
      </c>
      <c r="D195" s="217" t="s">
        <v>528</v>
      </c>
      <c r="E195" s="216" t="s">
        <v>89</v>
      </c>
      <c r="F195" s="218">
        <v>24</v>
      </c>
      <c r="G195" s="219">
        <v>15.71</v>
      </c>
      <c r="H195" s="220">
        <f t="shared" si="10"/>
        <v>19.41</v>
      </c>
      <c r="I195" s="221">
        <f t="shared" si="11"/>
        <v>465.84</v>
      </c>
    </row>
    <row r="196" spans="1:9" ht="45">
      <c r="A196" s="202" t="s">
        <v>500</v>
      </c>
      <c r="B196" s="216" t="s">
        <v>56</v>
      </c>
      <c r="C196" s="216">
        <v>89785</v>
      </c>
      <c r="D196" s="217" t="s">
        <v>530</v>
      </c>
      <c r="E196" s="216" t="s">
        <v>89</v>
      </c>
      <c r="F196" s="218">
        <v>4</v>
      </c>
      <c r="G196" s="219">
        <v>27.28</v>
      </c>
      <c r="H196" s="220">
        <f t="shared" si="10"/>
        <v>33.7</v>
      </c>
      <c r="I196" s="221">
        <f t="shared" si="11"/>
        <v>134.8</v>
      </c>
    </row>
    <row r="197" spans="1:9" ht="45">
      <c r="A197" s="202" t="s">
        <v>504</v>
      </c>
      <c r="B197" s="216" t="s">
        <v>56</v>
      </c>
      <c r="C197" s="216">
        <v>89778</v>
      </c>
      <c r="D197" s="217" t="s">
        <v>527</v>
      </c>
      <c r="E197" s="216" t="s">
        <v>89</v>
      </c>
      <c r="F197" s="218">
        <v>105</v>
      </c>
      <c r="G197" s="219">
        <v>18.09</v>
      </c>
      <c r="H197" s="220">
        <f t="shared" si="10"/>
        <v>22.35</v>
      </c>
      <c r="I197" s="221">
        <f t="shared" si="11"/>
        <v>2346.75</v>
      </c>
    </row>
    <row r="198" spans="1:9" ht="45">
      <c r="A198" s="202" t="s">
        <v>505</v>
      </c>
      <c r="B198" s="216" t="s">
        <v>56</v>
      </c>
      <c r="C198" s="216">
        <v>89752</v>
      </c>
      <c r="D198" s="217" t="s">
        <v>525</v>
      </c>
      <c r="E198" s="216" t="s">
        <v>89</v>
      </c>
      <c r="F198" s="218">
        <v>76</v>
      </c>
      <c r="G198" s="219">
        <v>8.03</v>
      </c>
      <c r="H198" s="220">
        <f t="shared" si="10"/>
        <v>9.92</v>
      </c>
      <c r="I198" s="221">
        <f t="shared" si="11"/>
        <v>753.92</v>
      </c>
    </row>
    <row r="199" spans="1:9" ht="45">
      <c r="A199" s="202" t="s">
        <v>506</v>
      </c>
      <c r="B199" s="216" t="s">
        <v>56</v>
      </c>
      <c r="C199" s="216">
        <v>89753</v>
      </c>
      <c r="D199" s="217" t="s">
        <v>526</v>
      </c>
      <c r="E199" s="216" t="s">
        <v>89</v>
      </c>
      <c r="F199" s="218">
        <v>48</v>
      </c>
      <c r="G199" s="219">
        <v>9.62</v>
      </c>
      <c r="H199" s="220">
        <f t="shared" si="10"/>
        <v>11.88</v>
      </c>
      <c r="I199" s="221">
        <f t="shared" si="11"/>
        <v>570.24</v>
      </c>
    </row>
    <row r="200" spans="1:9" ht="22.5">
      <c r="A200" s="202" t="s">
        <v>507</v>
      </c>
      <c r="B200" s="216" t="s">
        <v>195</v>
      </c>
      <c r="C200" s="216" t="s">
        <v>381</v>
      </c>
      <c r="D200" s="217" t="s">
        <v>824</v>
      </c>
      <c r="E200" s="216" t="s">
        <v>89</v>
      </c>
      <c r="F200" s="218">
        <v>6</v>
      </c>
      <c r="G200" s="219">
        <f>COMPOSIÇÕES!G77</f>
        <v>20.4705</v>
      </c>
      <c r="H200" s="220">
        <f t="shared" si="10"/>
        <v>25.29</v>
      </c>
      <c r="I200" s="221">
        <f t="shared" si="11"/>
        <v>151.74</v>
      </c>
    </row>
    <row r="201" spans="1:9" ht="22.5">
      <c r="A201" s="202" t="s">
        <v>508</v>
      </c>
      <c r="B201" s="216" t="s">
        <v>56</v>
      </c>
      <c r="C201" s="216">
        <v>86882</v>
      </c>
      <c r="D201" s="217" t="s">
        <v>142</v>
      </c>
      <c r="E201" s="216" t="s">
        <v>89</v>
      </c>
      <c r="F201" s="218">
        <v>37</v>
      </c>
      <c r="G201" s="219">
        <v>21.77</v>
      </c>
      <c r="H201" s="220">
        <f t="shared" si="10"/>
        <v>26.89</v>
      </c>
      <c r="I201" s="221">
        <f t="shared" si="11"/>
        <v>994.93</v>
      </c>
    </row>
    <row r="202" spans="1:9" ht="22.5">
      <c r="A202" s="202" t="s">
        <v>928</v>
      </c>
      <c r="B202" s="216" t="s">
        <v>193</v>
      </c>
      <c r="C202" s="216">
        <v>11655</v>
      </c>
      <c r="D202" s="217" t="s">
        <v>1347</v>
      </c>
      <c r="E202" s="216" t="s">
        <v>202</v>
      </c>
      <c r="F202" s="218">
        <v>2</v>
      </c>
      <c r="G202" s="219">
        <v>15.88</v>
      </c>
      <c r="H202" s="220">
        <f t="shared" si="10"/>
        <v>19.62</v>
      </c>
      <c r="I202" s="221">
        <f t="shared" si="11"/>
        <v>39.24</v>
      </c>
    </row>
    <row r="203" spans="1:9" ht="45">
      <c r="A203" s="202" t="s">
        <v>1084</v>
      </c>
      <c r="B203" s="216" t="s">
        <v>56</v>
      </c>
      <c r="C203" s="216">
        <v>89784</v>
      </c>
      <c r="D203" s="217" t="s">
        <v>529</v>
      </c>
      <c r="E203" s="216" t="s">
        <v>89</v>
      </c>
      <c r="F203" s="218">
        <v>1</v>
      </c>
      <c r="G203" s="219">
        <v>25.09</v>
      </c>
      <c r="H203" s="220">
        <f t="shared" si="10"/>
        <v>31</v>
      </c>
      <c r="I203" s="221">
        <f t="shared" si="11"/>
        <v>31</v>
      </c>
    </row>
    <row r="204" spans="1:9" ht="33.75">
      <c r="A204" s="202" t="s">
        <v>1085</v>
      </c>
      <c r="B204" s="216" t="s">
        <v>56</v>
      </c>
      <c r="C204" s="216">
        <v>89714</v>
      </c>
      <c r="D204" s="217" t="s">
        <v>514</v>
      </c>
      <c r="E204" s="216" t="s">
        <v>54</v>
      </c>
      <c r="F204" s="218">
        <v>156.32</v>
      </c>
      <c r="G204" s="219">
        <v>39.28</v>
      </c>
      <c r="H204" s="220">
        <f t="shared" si="10"/>
        <v>48.53</v>
      </c>
      <c r="I204" s="221">
        <f t="shared" si="11"/>
        <v>7586.21</v>
      </c>
    </row>
    <row r="205" spans="1:9" ht="33.75">
      <c r="A205" s="202" t="s">
        <v>1086</v>
      </c>
      <c r="B205" s="216" t="s">
        <v>56</v>
      </c>
      <c r="C205" s="216">
        <v>89711</v>
      </c>
      <c r="D205" s="217" t="s">
        <v>512</v>
      </c>
      <c r="E205" s="216" t="s">
        <v>54</v>
      </c>
      <c r="F205" s="218">
        <v>70.37</v>
      </c>
      <c r="G205" s="219">
        <v>22.62</v>
      </c>
      <c r="H205" s="220">
        <f t="shared" si="10"/>
        <v>27.94</v>
      </c>
      <c r="I205" s="221">
        <f t="shared" si="11"/>
        <v>1966.14</v>
      </c>
    </row>
    <row r="206" spans="1:9" ht="33.75">
      <c r="A206" s="202" t="s">
        <v>1087</v>
      </c>
      <c r="B206" s="216" t="s">
        <v>56</v>
      </c>
      <c r="C206" s="216">
        <v>89712</v>
      </c>
      <c r="D206" s="217" t="s">
        <v>513</v>
      </c>
      <c r="E206" s="216" t="s">
        <v>54</v>
      </c>
      <c r="F206" s="218">
        <v>44.06</v>
      </c>
      <c r="G206" s="219">
        <v>28.2</v>
      </c>
      <c r="H206" s="220">
        <f t="shared" si="10"/>
        <v>34.84</v>
      </c>
      <c r="I206" s="221">
        <f t="shared" si="11"/>
        <v>1535.05</v>
      </c>
    </row>
    <row r="207" spans="1:9" ht="33.75">
      <c r="A207" s="202" t="s">
        <v>1088</v>
      </c>
      <c r="B207" s="216" t="s">
        <v>56</v>
      </c>
      <c r="C207" s="216">
        <v>86879</v>
      </c>
      <c r="D207" s="217" t="s">
        <v>141</v>
      </c>
      <c r="E207" s="216" t="s">
        <v>89</v>
      </c>
      <c r="F207" s="218">
        <v>30</v>
      </c>
      <c r="G207" s="219">
        <v>9.89</v>
      </c>
      <c r="H207" s="220">
        <f t="shared" si="10"/>
        <v>12.22</v>
      </c>
      <c r="I207" s="221">
        <f t="shared" si="11"/>
        <v>366.6</v>
      </c>
    </row>
    <row r="208" spans="1:10" ht="11.25">
      <c r="A208" s="204" t="s">
        <v>341</v>
      </c>
      <c r="B208" s="177"/>
      <c r="C208" s="178"/>
      <c r="D208" s="179"/>
      <c r="E208" s="178"/>
      <c r="F208" s="180"/>
      <c r="G208" s="181"/>
      <c r="H208" s="144" t="s">
        <v>80</v>
      </c>
      <c r="I208" s="145">
        <f>SUM(I180:I207)</f>
        <v>28639.039999999994</v>
      </c>
      <c r="J208" s="200"/>
    </row>
    <row r="209" spans="1:9" ht="11.25">
      <c r="A209" s="203"/>
      <c r="B209" s="118"/>
      <c r="C209" s="119"/>
      <c r="D209" s="120"/>
      <c r="E209" s="119"/>
      <c r="F209" s="121"/>
      <c r="G209" s="122"/>
      <c r="H209" s="123" t="s">
        <v>72</v>
      </c>
      <c r="I209" s="210">
        <f>I208+I178</f>
        <v>49120.99999999999</v>
      </c>
    </row>
    <row r="210" spans="1:9" s="4" customFormat="1" ht="10.5">
      <c r="A210" s="175">
        <v>13</v>
      </c>
      <c r="B210" s="205" t="s">
        <v>391</v>
      </c>
      <c r="C210" s="206"/>
      <c r="D210" s="206"/>
      <c r="E210" s="206"/>
      <c r="F210" s="206"/>
      <c r="G210" s="206"/>
      <c r="H210" s="206"/>
      <c r="I210" s="207"/>
    </row>
    <row r="211" spans="1:9" s="5" customFormat="1" ht="10.5">
      <c r="A211" s="176" t="s">
        <v>262</v>
      </c>
      <c r="B211" s="262" t="s">
        <v>211</v>
      </c>
      <c r="C211" s="263"/>
      <c r="D211" s="263"/>
      <c r="E211" s="263"/>
      <c r="F211" s="263"/>
      <c r="G211" s="263"/>
      <c r="H211" s="263"/>
      <c r="I211" s="264"/>
    </row>
    <row r="212" spans="1:9" ht="45">
      <c r="A212" s="202" t="s">
        <v>304</v>
      </c>
      <c r="B212" s="216" t="s">
        <v>56</v>
      </c>
      <c r="C212" s="216">
        <v>89429</v>
      </c>
      <c r="D212" s="217" t="s">
        <v>478</v>
      </c>
      <c r="E212" s="216" t="s">
        <v>89</v>
      </c>
      <c r="F212" s="218">
        <v>102</v>
      </c>
      <c r="G212" s="219">
        <v>6.58</v>
      </c>
      <c r="H212" s="220">
        <f aca="true" t="shared" si="12" ref="H212:H244">ROUND((G212*1.2354),2)</f>
        <v>8.13</v>
      </c>
      <c r="I212" s="221">
        <f aca="true" t="shared" si="13" ref="I212:I244">ROUND((F212*H212),2)</f>
        <v>829.26</v>
      </c>
    </row>
    <row r="213" spans="1:9" ht="22.5">
      <c r="A213" s="202" t="s">
        <v>305</v>
      </c>
      <c r="B213" s="216" t="s">
        <v>195</v>
      </c>
      <c r="C213" s="216" t="s">
        <v>392</v>
      </c>
      <c r="D213" s="217" t="s">
        <v>841</v>
      </c>
      <c r="E213" s="216" t="s">
        <v>89</v>
      </c>
      <c r="F213" s="218">
        <v>7</v>
      </c>
      <c r="G213" s="219">
        <f>COMPOSIÇÕES!G150</f>
        <v>6.8142499999999995</v>
      </c>
      <c r="H213" s="220">
        <f t="shared" si="12"/>
        <v>8.42</v>
      </c>
      <c r="I213" s="221">
        <f t="shared" si="13"/>
        <v>58.94</v>
      </c>
    </row>
    <row r="214" spans="1:9" ht="22.5">
      <c r="A214" s="202" t="s">
        <v>306</v>
      </c>
      <c r="B214" s="216" t="s">
        <v>56</v>
      </c>
      <c r="C214" s="216">
        <v>100860</v>
      </c>
      <c r="D214" s="217" t="s">
        <v>155</v>
      </c>
      <c r="E214" s="216" t="s">
        <v>89</v>
      </c>
      <c r="F214" s="218">
        <v>22</v>
      </c>
      <c r="G214" s="219">
        <v>91.01</v>
      </c>
      <c r="H214" s="220">
        <f t="shared" si="12"/>
        <v>112.43</v>
      </c>
      <c r="I214" s="221">
        <f t="shared" si="13"/>
        <v>2473.46</v>
      </c>
    </row>
    <row r="215" spans="1:9" ht="33.75">
      <c r="A215" s="202" t="s">
        <v>307</v>
      </c>
      <c r="B215" s="216" t="s">
        <v>56</v>
      </c>
      <c r="C215" s="216">
        <v>89410</v>
      </c>
      <c r="D215" s="217" t="s">
        <v>475</v>
      </c>
      <c r="E215" s="216" t="s">
        <v>89</v>
      </c>
      <c r="F215" s="218">
        <v>2</v>
      </c>
      <c r="G215" s="219">
        <v>11.76</v>
      </c>
      <c r="H215" s="220">
        <f t="shared" si="12"/>
        <v>14.53</v>
      </c>
      <c r="I215" s="221">
        <f t="shared" si="13"/>
        <v>29.06</v>
      </c>
    </row>
    <row r="216" spans="1:9" ht="33.75">
      <c r="A216" s="202" t="s">
        <v>308</v>
      </c>
      <c r="B216" s="216" t="s">
        <v>56</v>
      </c>
      <c r="C216" s="216">
        <v>89499</v>
      </c>
      <c r="D216" s="217" t="s">
        <v>482</v>
      </c>
      <c r="E216" s="216" t="s">
        <v>89</v>
      </c>
      <c r="F216" s="218">
        <v>1</v>
      </c>
      <c r="G216" s="219">
        <v>20.1</v>
      </c>
      <c r="H216" s="220">
        <f t="shared" si="12"/>
        <v>24.83</v>
      </c>
      <c r="I216" s="221">
        <f t="shared" si="13"/>
        <v>24.83</v>
      </c>
    </row>
    <row r="217" spans="1:9" ht="33.75">
      <c r="A217" s="202" t="s">
        <v>930</v>
      </c>
      <c r="B217" s="216" t="s">
        <v>56</v>
      </c>
      <c r="C217" s="216">
        <v>89430</v>
      </c>
      <c r="D217" s="217" t="s">
        <v>479</v>
      </c>
      <c r="E217" s="216" t="s">
        <v>89</v>
      </c>
      <c r="F217" s="218">
        <v>12</v>
      </c>
      <c r="G217" s="219">
        <v>13.05</v>
      </c>
      <c r="H217" s="220">
        <f t="shared" si="12"/>
        <v>16.12</v>
      </c>
      <c r="I217" s="221">
        <f t="shared" si="13"/>
        <v>193.44</v>
      </c>
    </row>
    <row r="218" spans="1:9" ht="22.5">
      <c r="A218" s="202" t="s">
        <v>931</v>
      </c>
      <c r="B218" s="216" t="s">
        <v>233</v>
      </c>
      <c r="C218" s="216" t="s">
        <v>651</v>
      </c>
      <c r="D218" s="217" t="s">
        <v>652</v>
      </c>
      <c r="E218" s="216" t="s">
        <v>4</v>
      </c>
      <c r="F218" s="218">
        <v>35</v>
      </c>
      <c r="G218" s="219">
        <v>22.8944</v>
      </c>
      <c r="H218" s="220">
        <f t="shared" si="12"/>
        <v>28.28</v>
      </c>
      <c r="I218" s="221">
        <f t="shared" si="13"/>
        <v>989.8</v>
      </c>
    </row>
    <row r="219" spans="1:9" ht="22.5">
      <c r="A219" s="202" t="s">
        <v>933</v>
      </c>
      <c r="B219" s="216" t="s">
        <v>56</v>
      </c>
      <c r="C219" s="216">
        <v>86884</v>
      </c>
      <c r="D219" s="217" t="s">
        <v>143</v>
      </c>
      <c r="E219" s="216" t="s">
        <v>89</v>
      </c>
      <c r="F219" s="218">
        <v>30</v>
      </c>
      <c r="G219" s="219">
        <v>11.11</v>
      </c>
      <c r="H219" s="220">
        <f t="shared" si="12"/>
        <v>13.73</v>
      </c>
      <c r="I219" s="221">
        <f t="shared" si="13"/>
        <v>411.9</v>
      </c>
    </row>
    <row r="220" spans="1:9" ht="33.75">
      <c r="A220" s="202" t="s">
        <v>932</v>
      </c>
      <c r="B220" s="216" t="s">
        <v>56</v>
      </c>
      <c r="C220" s="216">
        <v>89409</v>
      </c>
      <c r="D220" s="217" t="s">
        <v>474</v>
      </c>
      <c r="E220" s="216" t="s">
        <v>89</v>
      </c>
      <c r="F220" s="218">
        <v>1</v>
      </c>
      <c r="G220" s="219">
        <v>10.23</v>
      </c>
      <c r="H220" s="220">
        <f t="shared" si="12"/>
        <v>12.64</v>
      </c>
      <c r="I220" s="221">
        <f t="shared" si="13"/>
        <v>12.64</v>
      </c>
    </row>
    <row r="221" spans="1:9" ht="33.75">
      <c r="A221" s="202" t="s">
        <v>934</v>
      </c>
      <c r="B221" s="216" t="s">
        <v>56</v>
      </c>
      <c r="C221" s="216">
        <v>89498</v>
      </c>
      <c r="D221" s="217" t="s">
        <v>481</v>
      </c>
      <c r="E221" s="216" t="s">
        <v>89</v>
      </c>
      <c r="F221" s="218">
        <v>1</v>
      </c>
      <c r="G221" s="219">
        <v>13.87</v>
      </c>
      <c r="H221" s="220">
        <f t="shared" si="12"/>
        <v>17.13</v>
      </c>
      <c r="I221" s="221">
        <f t="shared" si="13"/>
        <v>17.13</v>
      </c>
    </row>
    <row r="222" spans="1:9" ht="45">
      <c r="A222" s="202" t="s">
        <v>935</v>
      </c>
      <c r="B222" s="216" t="s">
        <v>56</v>
      </c>
      <c r="C222" s="216">
        <v>90373</v>
      </c>
      <c r="D222" s="217" t="s">
        <v>487</v>
      </c>
      <c r="E222" s="216" t="s">
        <v>89</v>
      </c>
      <c r="F222" s="218">
        <v>49</v>
      </c>
      <c r="G222" s="219">
        <v>13.78</v>
      </c>
      <c r="H222" s="220">
        <f t="shared" si="12"/>
        <v>17.02</v>
      </c>
      <c r="I222" s="221">
        <f t="shared" si="13"/>
        <v>833.98</v>
      </c>
    </row>
    <row r="223" spans="1:9" ht="33.75">
      <c r="A223" s="202" t="s">
        <v>936</v>
      </c>
      <c r="B223" s="216" t="s">
        <v>56</v>
      </c>
      <c r="C223" s="216">
        <v>89408</v>
      </c>
      <c r="D223" s="217" t="s">
        <v>473</v>
      </c>
      <c r="E223" s="216" t="s">
        <v>89</v>
      </c>
      <c r="F223" s="218">
        <v>104</v>
      </c>
      <c r="G223" s="219">
        <v>9.44</v>
      </c>
      <c r="H223" s="220">
        <f t="shared" si="12"/>
        <v>11.66</v>
      </c>
      <c r="I223" s="221">
        <f t="shared" si="13"/>
        <v>1212.64</v>
      </c>
    </row>
    <row r="224" spans="1:9" ht="33.75">
      <c r="A224" s="202" t="s">
        <v>937</v>
      </c>
      <c r="B224" s="216" t="s">
        <v>56</v>
      </c>
      <c r="C224" s="216">
        <v>89412</v>
      </c>
      <c r="D224" s="217" t="s">
        <v>476</v>
      </c>
      <c r="E224" s="216" t="s">
        <v>89</v>
      </c>
      <c r="F224" s="218">
        <v>24</v>
      </c>
      <c r="G224" s="219">
        <v>10.5</v>
      </c>
      <c r="H224" s="220">
        <f t="shared" si="12"/>
        <v>12.97</v>
      </c>
      <c r="I224" s="221">
        <f t="shared" si="13"/>
        <v>311.28</v>
      </c>
    </row>
    <row r="225" spans="1:9" ht="33.75">
      <c r="A225" s="202" t="s">
        <v>929</v>
      </c>
      <c r="B225" s="216" t="s">
        <v>56</v>
      </c>
      <c r="C225" s="216">
        <v>89497</v>
      </c>
      <c r="D225" s="217" t="s">
        <v>480</v>
      </c>
      <c r="E225" s="216" t="s">
        <v>89</v>
      </c>
      <c r="F225" s="218">
        <v>14</v>
      </c>
      <c r="G225" s="219">
        <v>13.81</v>
      </c>
      <c r="H225" s="220">
        <f t="shared" si="12"/>
        <v>17.06</v>
      </c>
      <c r="I225" s="221">
        <f t="shared" si="13"/>
        <v>238.84</v>
      </c>
    </row>
    <row r="226" spans="1:9" ht="33.75">
      <c r="A226" s="202" t="s">
        <v>938</v>
      </c>
      <c r="B226" s="216" t="s">
        <v>56</v>
      </c>
      <c r="C226" s="216">
        <v>89427</v>
      </c>
      <c r="D226" s="217" t="s">
        <v>477</v>
      </c>
      <c r="E226" s="216" t="s">
        <v>89</v>
      </c>
      <c r="F226" s="218">
        <v>22</v>
      </c>
      <c r="G226" s="219">
        <v>12.42</v>
      </c>
      <c r="H226" s="220">
        <f t="shared" si="12"/>
        <v>15.34</v>
      </c>
      <c r="I226" s="221">
        <f t="shared" si="13"/>
        <v>337.48</v>
      </c>
    </row>
    <row r="227" spans="1:9" ht="33.75">
      <c r="A227" s="202" t="s">
        <v>939</v>
      </c>
      <c r="B227" s="216" t="s">
        <v>56</v>
      </c>
      <c r="C227" s="216">
        <v>89558</v>
      </c>
      <c r="D227" s="217" t="s">
        <v>485</v>
      </c>
      <c r="E227" s="216" t="s">
        <v>89</v>
      </c>
      <c r="F227" s="218">
        <v>3</v>
      </c>
      <c r="G227" s="219">
        <v>10.16</v>
      </c>
      <c r="H227" s="220">
        <f t="shared" si="12"/>
        <v>12.55</v>
      </c>
      <c r="I227" s="221">
        <f t="shared" si="13"/>
        <v>37.65</v>
      </c>
    </row>
    <row r="228" spans="1:9" ht="22.5">
      <c r="A228" s="202" t="s">
        <v>940</v>
      </c>
      <c r="B228" s="216" t="s">
        <v>56</v>
      </c>
      <c r="C228" s="216">
        <v>100858</v>
      </c>
      <c r="D228" s="217" t="s">
        <v>154</v>
      </c>
      <c r="E228" s="216" t="s">
        <v>89</v>
      </c>
      <c r="F228" s="218">
        <v>7</v>
      </c>
      <c r="G228" s="219">
        <v>649.64</v>
      </c>
      <c r="H228" s="220">
        <f t="shared" si="12"/>
        <v>802.57</v>
      </c>
      <c r="I228" s="221">
        <f t="shared" si="13"/>
        <v>5617.99</v>
      </c>
    </row>
    <row r="229" spans="1:9" ht="33.75">
      <c r="A229" s="202" t="s">
        <v>941</v>
      </c>
      <c r="B229" s="216" t="s">
        <v>56</v>
      </c>
      <c r="C229" s="216">
        <v>94491</v>
      </c>
      <c r="D229" s="217" t="s">
        <v>329</v>
      </c>
      <c r="E229" s="216" t="s">
        <v>89</v>
      </c>
      <c r="F229" s="218">
        <v>2</v>
      </c>
      <c r="G229" s="219">
        <v>64.9</v>
      </c>
      <c r="H229" s="220">
        <f t="shared" si="12"/>
        <v>80.18</v>
      </c>
      <c r="I229" s="221">
        <f t="shared" si="13"/>
        <v>160.36</v>
      </c>
    </row>
    <row r="230" spans="1:9" ht="33.75">
      <c r="A230" s="202" t="s">
        <v>942</v>
      </c>
      <c r="B230" s="216" t="s">
        <v>56</v>
      </c>
      <c r="C230" s="216">
        <v>89987</v>
      </c>
      <c r="D230" s="217" t="s">
        <v>328</v>
      </c>
      <c r="E230" s="216" t="s">
        <v>89</v>
      </c>
      <c r="F230" s="218">
        <v>40</v>
      </c>
      <c r="G230" s="219">
        <v>91.69</v>
      </c>
      <c r="H230" s="220">
        <f t="shared" si="12"/>
        <v>113.27</v>
      </c>
      <c r="I230" s="221">
        <f t="shared" si="13"/>
        <v>4530.8</v>
      </c>
    </row>
    <row r="231" spans="1:9" ht="33.75">
      <c r="A231" s="202" t="s">
        <v>943</v>
      </c>
      <c r="B231" s="216" t="s">
        <v>56</v>
      </c>
      <c r="C231" s="216">
        <v>89985</v>
      </c>
      <c r="D231" s="217" t="s">
        <v>327</v>
      </c>
      <c r="E231" s="216" t="s">
        <v>89</v>
      </c>
      <c r="F231" s="218">
        <v>22</v>
      </c>
      <c r="G231" s="219">
        <v>87.17</v>
      </c>
      <c r="H231" s="220">
        <f t="shared" si="12"/>
        <v>107.69</v>
      </c>
      <c r="I231" s="221">
        <f t="shared" si="13"/>
        <v>2369.18</v>
      </c>
    </row>
    <row r="232" spans="1:9" ht="45">
      <c r="A232" s="202" t="s">
        <v>944</v>
      </c>
      <c r="B232" s="216" t="s">
        <v>56</v>
      </c>
      <c r="C232" s="216">
        <v>89396</v>
      </c>
      <c r="D232" s="217" t="s">
        <v>472</v>
      </c>
      <c r="E232" s="216" t="s">
        <v>89</v>
      </c>
      <c r="F232" s="218">
        <v>23</v>
      </c>
      <c r="G232" s="219">
        <v>22.06</v>
      </c>
      <c r="H232" s="220">
        <f t="shared" si="12"/>
        <v>27.25</v>
      </c>
      <c r="I232" s="221">
        <f t="shared" si="13"/>
        <v>626.75</v>
      </c>
    </row>
    <row r="233" spans="1:9" ht="22.5">
      <c r="A233" s="202" t="s">
        <v>945</v>
      </c>
      <c r="B233" s="216" t="s">
        <v>195</v>
      </c>
      <c r="C233" s="216" t="s">
        <v>393</v>
      </c>
      <c r="D233" s="217" t="s">
        <v>842</v>
      </c>
      <c r="E233" s="216" t="s">
        <v>89</v>
      </c>
      <c r="F233" s="218">
        <v>18</v>
      </c>
      <c r="G233" s="219">
        <f>COMPOSIÇÕES!G158</f>
        <v>23.768135</v>
      </c>
      <c r="H233" s="220">
        <f t="shared" si="12"/>
        <v>29.36</v>
      </c>
      <c r="I233" s="221">
        <f t="shared" si="13"/>
        <v>528.48</v>
      </c>
    </row>
    <row r="234" spans="1:9" ht="33.75">
      <c r="A234" s="202" t="s">
        <v>946</v>
      </c>
      <c r="B234" s="216" t="s">
        <v>56</v>
      </c>
      <c r="C234" s="216">
        <v>89395</v>
      </c>
      <c r="D234" s="217" t="s">
        <v>471</v>
      </c>
      <c r="E234" s="216" t="s">
        <v>89</v>
      </c>
      <c r="F234" s="218">
        <v>48</v>
      </c>
      <c r="G234" s="219">
        <v>14.15</v>
      </c>
      <c r="H234" s="220">
        <f t="shared" si="12"/>
        <v>17.48</v>
      </c>
      <c r="I234" s="221">
        <f t="shared" si="13"/>
        <v>839.04</v>
      </c>
    </row>
    <row r="235" spans="1:9" ht="33.75">
      <c r="A235" s="202" t="s">
        <v>947</v>
      </c>
      <c r="B235" s="216" t="s">
        <v>56</v>
      </c>
      <c r="C235" s="216">
        <v>89623</v>
      </c>
      <c r="D235" s="217" t="s">
        <v>486</v>
      </c>
      <c r="E235" s="216" t="s">
        <v>89</v>
      </c>
      <c r="F235" s="218">
        <v>6</v>
      </c>
      <c r="G235" s="219">
        <v>20.68</v>
      </c>
      <c r="H235" s="220">
        <f t="shared" si="12"/>
        <v>25.55</v>
      </c>
      <c r="I235" s="221">
        <f t="shared" si="13"/>
        <v>153.3</v>
      </c>
    </row>
    <row r="236" spans="1:9" ht="33.75">
      <c r="A236" s="202" t="s">
        <v>948</v>
      </c>
      <c r="B236" s="216" t="s">
        <v>56</v>
      </c>
      <c r="C236" s="216">
        <v>86914</v>
      </c>
      <c r="D236" s="217" t="s">
        <v>147</v>
      </c>
      <c r="E236" s="216" t="s">
        <v>89</v>
      </c>
      <c r="F236" s="218">
        <v>1</v>
      </c>
      <c r="G236" s="219">
        <v>93.02</v>
      </c>
      <c r="H236" s="220">
        <f t="shared" si="12"/>
        <v>114.92</v>
      </c>
      <c r="I236" s="221">
        <f t="shared" si="13"/>
        <v>114.92</v>
      </c>
    </row>
    <row r="237" spans="1:9" ht="33.75">
      <c r="A237" s="202" t="s">
        <v>949</v>
      </c>
      <c r="B237" s="216" t="s">
        <v>56</v>
      </c>
      <c r="C237" s="216">
        <v>86915</v>
      </c>
      <c r="D237" s="217" t="s">
        <v>148</v>
      </c>
      <c r="E237" s="216" t="s">
        <v>89</v>
      </c>
      <c r="F237" s="218">
        <v>31</v>
      </c>
      <c r="G237" s="219">
        <v>134.51</v>
      </c>
      <c r="H237" s="220">
        <f t="shared" si="12"/>
        <v>166.17</v>
      </c>
      <c r="I237" s="221">
        <f t="shared" si="13"/>
        <v>5151.27</v>
      </c>
    </row>
    <row r="238" spans="1:9" ht="33.75">
      <c r="A238" s="202" t="s">
        <v>950</v>
      </c>
      <c r="B238" s="216" t="s">
        <v>56</v>
      </c>
      <c r="C238" s="216">
        <v>89356</v>
      </c>
      <c r="D238" s="217" t="s">
        <v>468</v>
      </c>
      <c r="E238" s="216" t="s">
        <v>54</v>
      </c>
      <c r="F238" s="218">
        <v>268.6</v>
      </c>
      <c r="G238" s="219">
        <v>25.71</v>
      </c>
      <c r="H238" s="220">
        <f t="shared" si="12"/>
        <v>31.76</v>
      </c>
      <c r="I238" s="221">
        <f t="shared" si="13"/>
        <v>8530.74</v>
      </c>
    </row>
    <row r="239" spans="1:9" ht="33.75">
      <c r="A239" s="202" t="s">
        <v>1099</v>
      </c>
      <c r="B239" s="216" t="s">
        <v>56</v>
      </c>
      <c r="C239" s="216">
        <v>89448</v>
      </c>
      <c r="D239" s="217" t="s">
        <v>469</v>
      </c>
      <c r="E239" s="216" t="s">
        <v>54</v>
      </c>
      <c r="F239" s="218">
        <v>147.2</v>
      </c>
      <c r="G239" s="219">
        <v>17.79</v>
      </c>
      <c r="H239" s="220">
        <f t="shared" si="12"/>
        <v>21.98</v>
      </c>
      <c r="I239" s="221">
        <f t="shared" si="13"/>
        <v>3235.46</v>
      </c>
    </row>
    <row r="240" spans="1:9" ht="11.25">
      <c r="A240" s="202" t="s">
        <v>1100</v>
      </c>
      <c r="B240" s="216" t="s">
        <v>195</v>
      </c>
      <c r="C240" s="216" t="s">
        <v>388</v>
      </c>
      <c r="D240" s="217" t="s">
        <v>648</v>
      </c>
      <c r="E240" s="216" t="s">
        <v>89</v>
      </c>
      <c r="F240" s="218">
        <v>7</v>
      </c>
      <c r="G240" s="219">
        <f>COMPOSIÇÕES!G143</f>
        <v>441.1163</v>
      </c>
      <c r="H240" s="220">
        <f t="shared" si="12"/>
        <v>544.96</v>
      </c>
      <c r="I240" s="221">
        <f t="shared" si="13"/>
        <v>3814.72</v>
      </c>
    </row>
    <row r="241" spans="1:9" ht="33.75">
      <c r="A241" s="202" t="s">
        <v>1101</v>
      </c>
      <c r="B241" s="216" t="s">
        <v>56</v>
      </c>
      <c r="C241" s="216">
        <v>86888</v>
      </c>
      <c r="D241" s="217" t="s">
        <v>144</v>
      </c>
      <c r="E241" s="216" t="s">
        <v>89</v>
      </c>
      <c r="F241" s="218">
        <v>35</v>
      </c>
      <c r="G241" s="219">
        <v>425.66</v>
      </c>
      <c r="H241" s="220">
        <f t="shared" si="12"/>
        <v>525.86</v>
      </c>
      <c r="I241" s="221">
        <f t="shared" si="13"/>
        <v>18405.1</v>
      </c>
    </row>
    <row r="242" spans="1:9" ht="33.75">
      <c r="A242" s="202" t="s">
        <v>1102</v>
      </c>
      <c r="B242" s="216" t="s">
        <v>56</v>
      </c>
      <c r="C242" s="216">
        <v>86902</v>
      </c>
      <c r="D242" s="217" t="s">
        <v>146</v>
      </c>
      <c r="E242" s="216" t="s">
        <v>89</v>
      </c>
      <c r="F242" s="218">
        <v>29</v>
      </c>
      <c r="G242" s="219">
        <v>299.57</v>
      </c>
      <c r="H242" s="220">
        <f t="shared" si="12"/>
        <v>370.09</v>
      </c>
      <c r="I242" s="221">
        <f t="shared" si="13"/>
        <v>10732.61</v>
      </c>
    </row>
    <row r="243" spans="1:9" ht="33.75">
      <c r="A243" s="202" t="s">
        <v>1103</v>
      </c>
      <c r="B243" s="216" t="s">
        <v>56</v>
      </c>
      <c r="C243" s="216">
        <v>86889</v>
      </c>
      <c r="D243" s="217" t="s">
        <v>145</v>
      </c>
      <c r="E243" s="216" t="s">
        <v>89</v>
      </c>
      <c r="F243" s="218">
        <v>1</v>
      </c>
      <c r="G243" s="219">
        <v>810.44</v>
      </c>
      <c r="H243" s="220">
        <f t="shared" si="12"/>
        <v>1001.22</v>
      </c>
      <c r="I243" s="221">
        <f t="shared" si="13"/>
        <v>1001.22</v>
      </c>
    </row>
    <row r="244" spans="1:9" ht="33.75">
      <c r="A244" s="202" t="s">
        <v>1104</v>
      </c>
      <c r="B244" s="216" t="s">
        <v>56</v>
      </c>
      <c r="C244" s="216">
        <v>86872</v>
      </c>
      <c r="D244" s="217" t="s">
        <v>140</v>
      </c>
      <c r="E244" s="216" t="s">
        <v>89</v>
      </c>
      <c r="F244" s="218">
        <v>1</v>
      </c>
      <c r="G244" s="219">
        <v>642.47</v>
      </c>
      <c r="H244" s="220">
        <f t="shared" si="12"/>
        <v>793.71</v>
      </c>
      <c r="I244" s="221">
        <f t="shared" si="13"/>
        <v>793.71</v>
      </c>
    </row>
    <row r="245" spans="1:10" ht="11.25">
      <c r="A245" s="204" t="s">
        <v>262</v>
      </c>
      <c r="B245" s="177"/>
      <c r="C245" s="178"/>
      <c r="D245" s="179"/>
      <c r="E245" s="178"/>
      <c r="F245" s="180"/>
      <c r="G245" s="181"/>
      <c r="H245" s="144" t="s">
        <v>80</v>
      </c>
      <c r="I245" s="145">
        <f>SUM(I212:I244)</f>
        <v>74617.98</v>
      </c>
      <c r="J245" s="200"/>
    </row>
    <row r="246" spans="1:9" ht="11.25">
      <c r="A246" s="203"/>
      <c r="B246" s="118"/>
      <c r="C246" s="119"/>
      <c r="D246" s="120"/>
      <c r="E246" s="119"/>
      <c r="F246" s="121"/>
      <c r="G246" s="122"/>
      <c r="H246" s="123" t="s">
        <v>72</v>
      </c>
      <c r="I246" s="210">
        <f>I245</f>
        <v>74617.98</v>
      </c>
    </row>
    <row r="247" spans="1:9" s="4" customFormat="1" ht="10.5">
      <c r="A247" s="175">
        <v>14</v>
      </c>
      <c r="B247" s="205" t="s">
        <v>1092</v>
      </c>
      <c r="C247" s="206"/>
      <c r="D247" s="206"/>
      <c r="E247" s="206"/>
      <c r="F247" s="206"/>
      <c r="G247" s="206"/>
      <c r="H247" s="206"/>
      <c r="I247" s="207"/>
    </row>
    <row r="248" spans="1:9" s="5" customFormat="1" ht="10.5">
      <c r="A248" s="176" t="s">
        <v>263</v>
      </c>
      <c r="B248" s="262" t="s">
        <v>211</v>
      </c>
      <c r="C248" s="263"/>
      <c r="D248" s="263"/>
      <c r="E248" s="263"/>
      <c r="F248" s="263"/>
      <c r="G248" s="263"/>
      <c r="H248" s="263"/>
      <c r="I248" s="264"/>
    </row>
    <row r="249" spans="1:9" ht="45">
      <c r="A249" s="202" t="s">
        <v>309</v>
      </c>
      <c r="B249" s="216" t="s">
        <v>56</v>
      </c>
      <c r="C249" s="216">
        <v>89803</v>
      </c>
      <c r="D249" s="217" t="s">
        <v>533</v>
      </c>
      <c r="E249" s="216" t="s">
        <v>89</v>
      </c>
      <c r="F249" s="218">
        <v>3</v>
      </c>
      <c r="G249" s="219">
        <v>18.58</v>
      </c>
      <c r="H249" s="220">
        <f aca="true" t="shared" si="14" ref="H249:H254">ROUND((G249*1.2354),2)</f>
        <v>22.95</v>
      </c>
      <c r="I249" s="221">
        <f aca="true" t="shared" si="15" ref="I249:I254">ROUND((F249*H249),2)</f>
        <v>68.85</v>
      </c>
    </row>
    <row r="250" spans="1:9" ht="45">
      <c r="A250" s="202" t="s">
        <v>370</v>
      </c>
      <c r="B250" s="216" t="s">
        <v>56</v>
      </c>
      <c r="C250" s="216">
        <v>89801</v>
      </c>
      <c r="D250" s="217" t="s">
        <v>532</v>
      </c>
      <c r="E250" s="216" t="s">
        <v>89</v>
      </c>
      <c r="F250" s="218">
        <v>51</v>
      </c>
      <c r="G250" s="219">
        <v>10.17</v>
      </c>
      <c r="H250" s="220">
        <f t="shared" si="14"/>
        <v>12.56</v>
      </c>
      <c r="I250" s="221">
        <f t="shared" si="15"/>
        <v>640.56</v>
      </c>
    </row>
    <row r="251" spans="1:9" ht="45">
      <c r="A251" s="202" t="s">
        <v>389</v>
      </c>
      <c r="B251" s="216" t="s">
        <v>56</v>
      </c>
      <c r="C251" s="216">
        <v>89813</v>
      </c>
      <c r="D251" s="217" t="s">
        <v>534</v>
      </c>
      <c r="E251" s="216" t="s">
        <v>89</v>
      </c>
      <c r="F251" s="218">
        <v>42</v>
      </c>
      <c r="G251" s="219">
        <v>5.89</v>
      </c>
      <c r="H251" s="220">
        <f t="shared" si="14"/>
        <v>7.28</v>
      </c>
      <c r="I251" s="221">
        <f t="shared" si="15"/>
        <v>305.76</v>
      </c>
    </row>
    <row r="252" spans="1:9" ht="45">
      <c r="A252" s="202" t="s">
        <v>390</v>
      </c>
      <c r="B252" s="216" t="s">
        <v>56</v>
      </c>
      <c r="C252" s="216">
        <v>89825</v>
      </c>
      <c r="D252" s="217" t="s">
        <v>535</v>
      </c>
      <c r="E252" s="216" t="s">
        <v>89</v>
      </c>
      <c r="F252" s="218">
        <v>6</v>
      </c>
      <c r="G252" s="219">
        <v>17.87</v>
      </c>
      <c r="H252" s="220">
        <f t="shared" si="14"/>
        <v>22.08</v>
      </c>
      <c r="I252" s="221">
        <f t="shared" si="15"/>
        <v>132.48</v>
      </c>
    </row>
    <row r="253" spans="1:9" ht="22.5">
      <c r="A253" s="202" t="s">
        <v>951</v>
      </c>
      <c r="B253" s="216" t="s">
        <v>193</v>
      </c>
      <c r="C253" s="216">
        <v>39319</v>
      </c>
      <c r="D253" s="217" t="s">
        <v>1349</v>
      </c>
      <c r="E253" s="216" t="s">
        <v>202</v>
      </c>
      <c r="F253" s="218">
        <v>12</v>
      </c>
      <c r="G253" s="219">
        <v>8.52</v>
      </c>
      <c r="H253" s="220">
        <f t="shared" si="14"/>
        <v>10.53</v>
      </c>
      <c r="I253" s="221">
        <f t="shared" si="15"/>
        <v>126.36</v>
      </c>
    </row>
    <row r="254" spans="1:9" ht="33.75">
      <c r="A254" s="202" t="s">
        <v>952</v>
      </c>
      <c r="B254" s="216" t="s">
        <v>56</v>
      </c>
      <c r="C254" s="216">
        <v>89798</v>
      </c>
      <c r="D254" s="217" t="s">
        <v>515</v>
      </c>
      <c r="E254" s="216" t="s">
        <v>54</v>
      </c>
      <c r="F254" s="218">
        <v>157.18</v>
      </c>
      <c r="G254" s="219">
        <v>13.59</v>
      </c>
      <c r="H254" s="220">
        <f t="shared" si="14"/>
        <v>16.79</v>
      </c>
      <c r="I254" s="221">
        <f t="shared" si="15"/>
        <v>2639.05</v>
      </c>
    </row>
    <row r="255" spans="1:10" ht="11.25">
      <c r="A255" s="204" t="s">
        <v>263</v>
      </c>
      <c r="B255" s="177"/>
      <c r="C255" s="178"/>
      <c r="D255" s="179"/>
      <c r="E255" s="178"/>
      <c r="F255" s="180"/>
      <c r="G255" s="181"/>
      <c r="H255" s="144" t="s">
        <v>80</v>
      </c>
      <c r="I255" s="145">
        <f>SUM(I249:I254)</f>
        <v>3913.06</v>
      </c>
      <c r="J255" s="200"/>
    </row>
    <row r="256" spans="1:9" ht="11.25">
      <c r="A256" s="203"/>
      <c r="B256" s="118"/>
      <c r="C256" s="119"/>
      <c r="D256" s="120"/>
      <c r="E256" s="119"/>
      <c r="F256" s="121"/>
      <c r="G256" s="122"/>
      <c r="H256" s="123" t="s">
        <v>72</v>
      </c>
      <c r="I256" s="210">
        <f>I255</f>
        <v>3913.06</v>
      </c>
    </row>
    <row r="257" spans="1:9" s="4" customFormat="1" ht="10.5">
      <c r="A257" s="175">
        <v>15</v>
      </c>
      <c r="B257" s="205" t="s">
        <v>234</v>
      </c>
      <c r="C257" s="206"/>
      <c r="D257" s="206"/>
      <c r="E257" s="206"/>
      <c r="F257" s="206"/>
      <c r="G257" s="206"/>
      <c r="H257" s="206"/>
      <c r="I257" s="207"/>
    </row>
    <row r="258" spans="1:9" s="5" customFormat="1" ht="10.5">
      <c r="A258" s="176" t="s">
        <v>264</v>
      </c>
      <c r="B258" s="262" t="s">
        <v>211</v>
      </c>
      <c r="C258" s="263"/>
      <c r="D258" s="263"/>
      <c r="E258" s="263"/>
      <c r="F258" s="263"/>
      <c r="G258" s="263"/>
      <c r="H258" s="263"/>
      <c r="I258" s="264"/>
    </row>
    <row r="259" spans="1:9" ht="22.5">
      <c r="A259" s="202" t="s">
        <v>310</v>
      </c>
      <c r="B259" s="216" t="s">
        <v>193</v>
      </c>
      <c r="C259" s="216">
        <v>39130</v>
      </c>
      <c r="D259" s="217" t="s">
        <v>1295</v>
      </c>
      <c r="E259" s="216" t="s">
        <v>202</v>
      </c>
      <c r="F259" s="218">
        <v>4</v>
      </c>
      <c r="G259" s="219">
        <v>1.94</v>
      </c>
      <c r="H259" s="220">
        <f aca="true" t="shared" si="16" ref="H259:H317">ROUND((G259*1.2354),2)</f>
        <v>2.4</v>
      </c>
      <c r="I259" s="221">
        <f aca="true" t="shared" si="17" ref="I259:I317">ROUND((F259*H259),2)</f>
        <v>9.6</v>
      </c>
    </row>
    <row r="260" spans="1:9" ht="22.5">
      <c r="A260" s="202" t="s">
        <v>396</v>
      </c>
      <c r="B260" s="216" t="s">
        <v>193</v>
      </c>
      <c r="C260" s="216">
        <v>39129</v>
      </c>
      <c r="D260" s="217" t="s">
        <v>1296</v>
      </c>
      <c r="E260" s="216" t="s">
        <v>202</v>
      </c>
      <c r="F260" s="218">
        <v>11</v>
      </c>
      <c r="G260" s="219">
        <v>1.19</v>
      </c>
      <c r="H260" s="220">
        <f t="shared" si="16"/>
        <v>1.47</v>
      </c>
      <c r="I260" s="221">
        <f t="shared" si="17"/>
        <v>16.17</v>
      </c>
    </row>
    <row r="261" spans="1:9" ht="22.5">
      <c r="A261" s="202" t="s">
        <v>398</v>
      </c>
      <c r="B261" s="216" t="s">
        <v>193</v>
      </c>
      <c r="C261" s="216">
        <v>39132</v>
      </c>
      <c r="D261" s="217" t="s">
        <v>1297</v>
      </c>
      <c r="E261" s="216" t="s">
        <v>202</v>
      </c>
      <c r="F261" s="218">
        <v>4</v>
      </c>
      <c r="G261" s="219">
        <v>2.23</v>
      </c>
      <c r="H261" s="220">
        <f t="shared" si="16"/>
        <v>2.75</v>
      </c>
      <c r="I261" s="221">
        <f t="shared" si="17"/>
        <v>11</v>
      </c>
    </row>
    <row r="262" spans="1:9" ht="22.5">
      <c r="A262" s="202" t="s">
        <v>397</v>
      </c>
      <c r="B262" s="216" t="s">
        <v>193</v>
      </c>
      <c r="C262" s="216">
        <v>39128</v>
      </c>
      <c r="D262" s="217" t="s">
        <v>1298</v>
      </c>
      <c r="E262" s="216" t="s">
        <v>202</v>
      </c>
      <c r="F262" s="218">
        <v>579</v>
      </c>
      <c r="G262" s="219">
        <v>1.11</v>
      </c>
      <c r="H262" s="220">
        <f t="shared" si="16"/>
        <v>1.37</v>
      </c>
      <c r="I262" s="221">
        <f t="shared" si="17"/>
        <v>793.23</v>
      </c>
    </row>
    <row r="263" spans="1:9" ht="11.25">
      <c r="A263" s="202" t="s">
        <v>399</v>
      </c>
      <c r="B263" s="216" t="s">
        <v>233</v>
      </c>
      <c r="C263" s="216" t="s">
        <v>63</v>
      </c>
      <c r="D263" s="217" t="s">
        <v>574</v>
      </c>
      <c r="E263" s="216" t="s">
        <v>4</v>
      </c>
      <c r="F263" s="218">
        <v>103.4</v>
      </c>
      <c r="G263" s="219">
        <v>0.10496000000000001</v>
      </c>
      <c r="H263" s="220">
        <f t="shared" si="16"/>
        <v>0.13</v>
      </c>
      <c r="I263" s="221">
        <f t="shared" si="17"/>
        <v>13.44</v>
      </c>
    </row>
    <row r="264" spans="1:9" ht="11.25">
      <c r="A264" s="202" t="s">
        <v>400</v>
      </c>
      <c r="B264" s="216" t="s">
        <v>233</v>
      </c>
      <c r="C264" s="216" t="s">
        <v>64</v>
      </c>
      <c r="D264" s="217" t="s">
        <v>577</v>
      </c>
      <c r="E264" s="216" t="s">
        <v>4</v>
      </c>
      <c r="F264" s="218">
        <v>103.4</v>
      </c>
      <c r="G264" s="219">
        <v>0.11152000000000001</v>
      </c>
      <c r="H264" s="220">
        <f t="shared" si="16"/>
        <v>0.14</v>
      </c>
      <c r="I264" s="221">
        <f t="shared" si="17"/>
        <v>14.48</v>
      </c>
    </row>
    <row r="265" spans="1:9" ht="11.25">
      <c r="A265" s="202" t="s">
        <v>401</v>
      </c>
      <c r="B265" s="216" t="s">
        <v>193</v>
      </c>
      <c r="C265" s="216">
        <v>4374</v>
      </c>
      <c r="D265" s="217" t="s">
        <v>1306</v>
      </c>
      <c r="E265" s="216" t="s">
        <v>202</v>
      </c>
      <c r="F265" s="218">
        <v>94</v>
      </c>
      <c r="G265" s="219">
        <v>0.37</v>
      </c>
      <c r="H265" s="220">
        <f t="shared" si="16"/>
        <v>0.46</v>
      </c>
      <c r="I265" s="221">
        <f t="shared" si="17"/>
        <v>43.24</v>
      </c>
    </row>
    <row r="266" spans="1:9" ht="11.25">
      <c r="A266" s="202" t="s">
        <v>402</v>
      </c>
      <c r="B266" s="216" t="s">
        <v>193</v>
      </c>
      <c r="C266" s="216">
        <v>11945</v>
      </c>
      <c r="D266" s="217" t="s">
        <v>1308</v>
      </c>
      <c r="E266" s="216" t="s">
        <v>202</v>
      </c>
      <c r="F266" s="218">
        <v>240</v>
      </c>
      <c r="G266" s="219">
        <v>0.06</v>
      </c>
      <c r="H266" s="220">
        <f t="shared" si="16"/>
        <v>0.07</v>
      </c>
      <c r="I266" s="221">
        <f t="shared" si="17"/>
        <v>16.8</v>
      </c>
    </row>
    <row r="267" spans="1:9" ht="11.25">
      <c r="A267" s="202" t="s">
        <v>403</v>
      </c>
      <c r="B267" s="216" t="s">
        <v>193</v>
      </c>
      <c r="C267" s="216">
        <v>4375</v>
      </c>
      <c r="D267" s="217" t="s">
        <v>1309</v>
      </c>
      <c r="E267" s="216" t="s">
        <v>202</v>
      </c>
      <c r="F267" s="218">
        <v>598</v>
      </c>
      <c r="G267" s="219">
        <v>0.1</v>
      </c>
      <c r="H267" s="220">
        <f t="shared" si="16"/>
        <v>0.12</v>
      </c>
      <c r="I267" s="221">
        <f t="shared" si="17"/>
        <v>71.76</v>
      </c>
    </row>
    <row r="268" spans="1:9" ht="33.75">
      <c r="A268" s="202" t="s">
        <v>1130</v>
      </c>
      <c r="B268" s="216" t="s">
        <v>56</v>
      </c>
      <c r="C268" s="216">
        <v>91924</v>
      </c>
      <c r="D268" s="217" t="s">
        <v>1278</v>
      </c>
      <c r="E268" s="216" t="s">
        <v>54</v>
      </c>
      <c r="F268" s="218">
        <v>1374.89</v>
      </c>
      <c r="G268" s="219">
        <v>3.09</v>
      </c>
      <c r="H268" s="220">
        <f t="shared" si="16"/>
        <v>3.82</v>
      </c>
      <c r="I268" s="221">
        <f t="shared" si="17"/>
        <v>5252.08</v>
      </c>
    </row>
    <row r="269" spans="1:9" ht="33.75">
      <c r="A269" s="202" t="s">
        <v>1131</v>
      </c>
      <c r="B269" s="216" t="s">
        <v>56</v>
      </c>
      <c r="C269" s="216">
        <v>91934</v>
      </c>
      <c r="D269" s="217" t="s">
        <v>1281</v>
      </c>
      <c r="E269" s="216" t="s">
        <v>54</v>
      </c>
      <c r="F269" s="218">
        <v>57.09</v>
      </c>
      <c r="G269" s="219">
        <v>23.83</v>
      </c>
      <c r="H269" s="220">
        <f t="shared" si="16"/>
        <v>29.44</v>
      </c>
      <c r="I269" s="221">
        <f t="shared" si="17"/>
        <v>1680.73</v>
      </c>
    </row>
    <row r="270" spans="1:9" ht="33.75">
      <c r="A270" s="202" t="s">
        <v>1132</v>
      </c>
      <c r="B270" s="216" t="s">
        <v>56</v>
      </c>
      <c r="C270" s="216">
        <v>91926</v>
      </c>
      <c r="D270" s="217" t="s">
        <v>1279</v>
      </c>
      <c r="E270" s="216" t="s">
        <v>54</v>
      </c>
      <c r="F270" s="218">
        <v>1131.0200000000002</v>
      </c>
      <c r="G270" s="219">
        <v>4.42</v>
      </c>
      <c r="H270" s="220">
        <f t="shared" si="16"/>
        <v>5.46</v>
      </c>
      <c r="I270" s="221">
        <f t="shared" si="17"/>
        <v>6175.37</v>
      </c>
    </row>
    <row r="271" spans="1:9" ht="45">
      <c r="A271" s="202" t="s">
        <v>1133</v>
      </c>
      <c r="B271" s="216" t="s">
        <v>56</v>
      </c>
      <c r="C271" s="216">
        <v>92984</v>
      </c>
      <c r="D271" s="217" t="s">
        <v>430</v>
      </c>
      <c r="E271" s="216" t="s">
        <v>54</v>
      </c>
      <c r="F271" s="218">
        <v>346.71999999999997</v>
      </c>
      <c r="G271" s="219">
        <v>25.99</v>
      </c>
      <c r="H271" s="220">
        <f t="shared" si="16"/>
        <v>32.11</v>
      </c>
      <c r="I271" s="221">
        <f t="shared" si="17"/>
        <v>11133.18</v>
      </c>
    </row>
    <row r="272" spans="1:9" ht="45">
      <c r="A272" s="202" t="s">
        <v>1134</v>
      </c>
      <c r="B272" s="216" t="s">
        <v>56</v>
      </c>
      <c r="C272" s="216">
        <v>92988</v>
      </c>
      <c r="D272" s="217" t="s">
        <v>431</v>
      </c>
      <c r="E272" s="216" t="s">
        <v>54</v>
      </c>
      <c r="F272" s="218">
        <v>473.44</v>
      </c>
      <c r="G272" s="219">
        <v>51.41</v>
      </c>
      <c r="H272" s="220">
        <f t="shared" si="16"/>
        <v>63.51</v>
      </c>
      <c r="I272" s="221">
        <f t="shared" si="17"/>
        <v>30068.17</v>
      </c>
    </row>
    <row r="273" spans="1:9" ht="33.75">
      <c r="A273" s="202" t="s">
        <v>1135</v>
      </c>
      <c r="B273" s="216" t="s">
        <v>56</v>
      </c>
      <c r="C273" s="216">
        <v>91930</v>
      </c>
      <c r="D273" s="217" t="s">
        <v>1280</v>
      </c>
      <c r="E273" s="216" t="s">
        <v>54</v>
      </c>
      <c r="F273" s="218">
        <v>1304.7100000000003</v>
      </c>
      <c r="G273" s="219">
        <v>9.34</v>
      </c>
      <c r="H273" s="220">
        <f t="shared" si="16"/>
        <v>11.54</v>
      </c>
      <c r="I273" s="221">
        <f t="shared" si="17"/>
        <v>15056.35</v>
      </c>
    </row>
    <row r="274" spans="1:9" ht="33.75">
      <c r="A274" s="202" t="s">
        <v>1136</v>
      </c>
      <c r="B274" s="216" t="s">
        <v>56</v>
      </c>
      <c r="C274" s="216">
        <v>95779</v>
      </c>
      <c r="D274" s="217" t="s">
        <v>1282</v>
      </c>
      <c r="E274" s="216" t="s">
        <v>89</v>
      </c>
      <c r="F274" s="218">
        <v>88</v>
      </c>
      <c r="G274" s="219">
        <v>28.72</v>
      </c>
      <c r="H274" s="220">
        <f t="shared" si="16"/>
        <v>35.48</v>
      </c>
      <c r="I274" s="221">
        <f t="shared" si="17"/>
        <v>3122.24</v>
      </c>
    </row>
    <row r="275" spans="1:9" ht="33.75">
      <c r="A275" s="202" t="s">
        <v>1137</v>
      </c>
      <c r="B275" s="216" t="s">
        <v>56</v>
      </c>
      <c r="C275" s="216">
        <v>95787</v>
      </c>
      <c r="D275" s="217" t="s">
        <v>1283</v>
      </c>
      <c r="E275" s="216" t="s">
        <v>89</v>
      </c>
      <c r="F275" s="218">
        <v>12.100000000000001</v>
      </c>
      <c r="G275" s="219">
        <v>34.75</v>
      </c>
      <c r="H275" s="220">
        <f t="shared" si="16"/>
        <v>42.93</v>
      </c>
      <c r="I275" s="221">
        <f t="shared" si="17"/>
        <v>519.45</v>
      </c>
    </row>
    <row r="276" spans="1:9" ht="33.75">
      <c r="A276" s="202" t="s">
        <v>1138</v>
      </c>
      <c r="B276" s="216" t="s">
        <v>56</v>
      </c>
      <c r="C276" s="216">
        <v>95795</v>
      </c>
      <c r="D276" s="217" t="s">
        <v>1284</v>
      </c>
      <c r="E276" s="216" t="s">
        <v>89</v>
      </c>
      <c r="F276" s="218">
        <v>21</v>
      </c>
      <c r="G276" s="219">
        <v>39.65</v>
      </c>
      <c r="H276" s="220">
        <f t="shared" si="16"/>
        <v>48.98</v>
      </c>
      <c r="I276" s="221">
        <f t="shared" si="17"/>
        <v>1028.58</v>
      </c>
    </row>
    <row r="277" spans="1:9" ht="22.5">
      <c r="A277" s="202" t="s">
        <v>1139</v>
      </c>
      <c r="B277" s="216" t="s">
        <v>56</v>
      </c>
      <c r="C277" s="216">
        <v>93653</v>
      </c>
      <c r="D277" s="217" t="s">
        <v>133</v>
      </c>
      <c r="E277" s="216" t="s">
        <v>89</v>
      </c>
      <c r="F277" s="218">
        <v>4</v>
      </c>
      <c r="G277" s="219">
        <v>11.67</v>
      </c>
      <c r="H277" s="220">
        <f t="shared" si="16"/>
        <v>14.42</v>
      </c>
      <c r="I277" s="221">
        <f t="shared" si="17"/>
        <v>57.68</v>
      </c>
    </row>
    <row r="278" spans="1:9" ht="22.5">
      <c r="A278" s="202" t="s">
        <v>1140</v>
      </c>
      <c r="B278" s="216" t="s">
        <v>56</v>
      </c>
      <c r="C278" s="216">
        <v>93655</v>
      </c>
      <c r="D278" s="217" t="s">
        <v>134</v>
      </c>
      <c r="E278" s="216" t="s">
        <v>89</v>
      </c>
      <c r="F278" s="218">
        <v>4</v>
      </c>
      <c r="G278" s="219">
        <v>14</v>
      </c>
      <c r="H278" s="220">
        <f t="shared" si="16"/>
        <v>17.3</v>
      </c>
      <c r="I278" s="221">
        <f t="shared" si="17"/>
        <v>69.2</v>
      </c>
    </row>
    <row r="279" spans="1:9" ht="22.5">
      <c r="A279" s="202" t="s">
        <v>1141</v>
      </c>
      <c r="B279" s="216" t="s">
        <v>56</v>
      </c>
      <c r="C279" s="216">
        <v>93658</v>
      </c>
      <c r="D279" s="217" t="s">
        <v>135</v>
      </c>
      <c r="E279" s="216" t="s">
        <v>89</v>
      </c>
      <c r="F279" s="218">
        <v>22</v>
      </c>
      <c r="G279" s="219">
        <v>22.93</v>
      </c>
      <c r="H279" s="220">
        <f t="shared" si="16"/>
        <v>28.33</v>
      </c>
      <c r="I279" s="221">
        <f t="shared" si="17"/>
        <v>623.26</v>
      </c>
    </row>
    <row r="280" spans="1:9" ht="33.75">
      <c r="A280" s="202" t="s">
        <v>1142</v>
      </c>
      <c r="B280" s="216" t="s">
        <v>195</v>
      </c>
      <c r="C280" s="216" t="s">
        <v>1199</v>
      </c>
      <c r="D280" s="217" t="s">
        <v>1202</v>
      </c>
      <c r="E280" s="216" t="s">
        <v>89</v>
      </c>
      <c r="F280" s="218">
        <v>1</v>
      </c>
      <c r="G280" s="219">
        <f>COMPOSIÇÕES!G306</f>
        <v>350.0615</v>
      </c>
      <c r="H280" s="220">
        <f t="shared" si="16"/>
        <v>432.47</v>
      </c>
      <c r="I280" s="221">
        <f t="shared" si="17"/>
        <v>432.47</v>
      </c>
    </row>
    <row r="281" spans="1:9" ht="33.75">
      <c r="A281" s="202" t="s">
        <v>1143</v>
      </c>
      <c r="B281" s="216" t="s">
        <v>195</v>
      </c>
      <c r="C281" s="216" t="s">
        <v>1201</v>
      </c>
      <c r="D281" s="217" t="s">
        <v>1200</v>
      </c>
      <c r="E281" s="216" t="s">
        <v>89</v>
      </c>
      <c r="F281" s="218">
        <v>1</v>
      </c>
      <c r="G281" s="219">
        <f>COMPOSIÇÕES!G314</f>
        <v>134.7815</v>
      </c>
      <c r="H281" s="220">
        <f t="shared" si="16"/>
        <v>166.51</v>
      </c>
      <c r="I281" s="221">
        <f t="shared" si="17"/>
        <v>166.51</v>
      </c>
    </row>
    <row r="282" spans="1:9" ht="11.25">
      <c r="A282" s="202" t="s">
        <v>1144</v>
      </c>
      <c r="B282" s="216" t="s">
        <v>233</v>
      </c>
      <c r="C282" s="216" t="s">
        <v>598</v>
      </c>
      <c r="D282" s="217" t="s">
        <v>599</v>
      </c>
      <c r="E282" s="216" t="s">
        <v>4</v>
      </c>
      <c r="F282" s="218">
        <v>1</v>
      </c>
      <c r="G282" s="219">
        <v>1278.4784000000002</v>
      </c>
      <c r="H282" s="220">
        <f t="shared" si="16"/>
        <v>1579.43</v>
      </c>
      <c r="I282" s="221">
        <f t="shared" si="17"/>
        <v>1579.43</v>
      </c>
    </row>
    <row r="283" spans="1:9" ht="11.25">
      <c r="A283" s="202" t="s">
        <v>1145</v>
      </c>
      <c r="B283" s="216" t="s">
        <v>233</v>
      </c>
      <c r="C283" s="216" t="s">
        <v>595</v>
      </c>
      <c r="D283" s="217" t="s">
        <v>596</v>
      </c>
      <c r="E283" s="216" t="s">
        <v>4</v>
      </c>
      <c r="F283" s="218">
        <v>1</v>
      </c>
      <c r="G283" s="219">
        <v>306.64064</v>
      </c>
      <c r="H283" s="220">
        <f t="shared" si="16"/>
        <v>378.82</v>
      </c>
      <c r="I283" s="221">
        <f t="shared" si="17"/>
        <v>378.82</v>
      </c>
    </row>
    <row r="284" spans="1:9" ht="11.25">
      <c r="A284" s="202" t="s">
        <v>1146</v>
      </c>
      <c r="B284" s="216" t="s">
        <v>233</v>
      </c>
      <c r="C284" s="216" t="s">
        <v>200</v>
      </c>
      <c r="D284" s="217" t="s">
        <v>578</v>
      </c>
      <c r="E284" s="216" t="s">
        <v>4</v>
      </c>
      <c r="F284" s="218">
        <v>94</v>
      </c>
      <c r="G284" s="219">
        <v>2.43376</v>
      </c>
      <c r="H284" s="220">
        <f t="shared" si="16"/>
        <v>3.01</v>
      </c>
      <c r="I284" s="221">
        <f t="shared" si="17"/>
        <v>282.94</v>
      </c>
    </row>
    <row r="285" spans="1:9" ht="11.25">
      <c r="A285" s="202" t="s">
        <v>1147</v>
      </c>
      <c r="B285" s="216" t="s">
        <v>233</v>
      </c>
      <c r="C285" s="216" t="s">
        <v>628</v>
      </c>
      <c r="D285" s="217" t="s">
        <v>629</v>
      </c>
      <c r="E285" s="216" t="s">
        <v>54</v>
      </c>
      <c r="F285" s="218">
        <v>20.2</v>
      </c>
      <c r="G285" s="219">
        <v>22.26464</v>
      </c>
      <c r="H285" s="220">
        <f t="shared" si="16"/>
        <v>27.51</v>
      </c>
      <c r="I285" s="221">
        <f t="shared" si="17"/>
        <v>555.7</v>
      </c>
    </row>
    <row r="286" spans="1:9" ht="11.25">
      <c r="A286" s="202" t="s">
        <v>1148</v>
      </c>
      <c r="B286" s="216" t="s">
        <v>233</v>
      </c>
      <c r="C286" s="216" t="s">
        <v>630</v>
      </c>
      <c r="D286" s="217" t="s">
        <v>631</v>
      </c>
      <c r="E286" s="216" t="s">
        <v>54</v>
      </c>
      <c r="F286" s="218">
        <v>17.3</v>
      </c>
      <c r="G286" s="219">
        <v>16.71488</v>
      </c>
      <c r="H286" s="220">
        <f t="shared" si="16"/>
        <v>20.65</v>
      </c>
      <c r="I286" s="221">
        <f t="shared" si="17"/>
        <v>357.25</v>
      </c>
    </row>
    <row r="287" spans="1:9" ht="22.5">
      <c r="A287" s="202" t="s">
        <v>1149</v>
      </c>
      <c r="B287" s="216" t="s">
        <v>233</v>
      </c>
      <c r="C287" s="216" t="s">
        <v>610</v>
      </c>
      <c r="D287" s="217" t="s">
        <v>611</v>
      </c>
      <c r="E287" s="216" t="s">
        <v>4</v>
      </c>
      <c r="F287" s="218">
        <v>94</v>
      </c>
      <c r="G287" s="219">
        <v>2.8798399999999997</v>
      </c>
      <c r="H287" s="220">
        <f t="shared" si="16"/>
        <v>3.56</v>
      </c>
      <c r="I287" s="221">
        <f t="shared" si="17"/>
        <v>334.64</v>
      </c>
    </row>
    <row r="288" spans="1:9" ht="22.5">
      <c r="A288" s="202" t="s">
        <v>1150</v>
      </c>
      <c r="B288" s="216" t="s">
        <v>233</v>
      </c>
      <c r="C288" s="216" t="s">
        <v>614</v>
      </c>
      <c r="D288" s="217" t="s">
        <v>615</v>
      </c>
      <c r="E288" s="216" t="s">
        <v>4</v>
      </c>
      <c r="F288" s="218">
        <v>208</v>
      </c>
      <c r="G288" s="219">
        <v>25.761120000000002</v>
      </c>
      <c r="H288" s="220">
        <f t="shared" si="16"/>
        <v>31.83</v>
      </c>
      <c r="I288" s="221">
        <f t="shared" si="17"/>
        <v>6620.64</v>
      </c>
    </row>
    <row r="289" spans="1:9" ht="22.5">
      <c r="A289" s="202" t="s">
        <v>1151</v>
      </c>
      <c r="B289" s="216" t="s">
        <v>233</v>
      </c>
      <c r="C289" s="216" t="s">
        <v>616</v>
      </c>
      <c r="D289" s="217" t="s">
        <v>617</v>
      </c>
      <c r="E289" s="216" t="s">
        <v>4</v>
      </c>
      <c r="F289" s="218">
        <v>110</v>
      </c>
      <c r="G289" s="219">
        <v>25.761120000000002</v>
      </c>
      <c r="H289" s="220">
        <f t="shared" si="16"/>
        <v>31.83</v>
      </c>
      <c r="I289" s="221">
        <f t="shared" si="17"/>
        <v>3501.3</v>
      </c>
    </row>
    <row r="290" spans="1:9" ht="22.5">
      <c r="A290" s="202" t="s">
        <v>1152</v>
      </c>
      <c r="B290" s="216" t="s">
        <v>233</v>
      </c>
      <c r="C290" s="216" t="s">
        <v>618</v>
      </c>
      <c r="D290" s="217" t="s">
        <v>619</v>
      </c>
      <c r="E290" s="216" t="s">
        <v>4</v>
      </c>
      <c r="F290" s="218">
        <v>63</v>
      </c>
      <c r="G290" s="219">
        <v>7.49808</v>
      </c>
      <c r="H290" s="220">
        <f t="shared" si="16"/>
        <v>9.26</v>
      </c>
      <c r="I290" s="221">
        <f t="shared" si="17"/>
        <v>583.38</v>
      </c>
    </row>
    <row r="291" spans="1:9" ht="22.5">
      <c r="A291" s="202" t="s">
        <v>1153</v>
      </c>
      <c r="B291" s="216" t="s">
        <v>233</v>
      </c>
      <c r="C291" s="216" t="s">
        <v>620</v>
      </c>
      <c r="D291" s="217" t="s">
        <v>621</v>
      </c>
      <c r="E291" s="216" t="s">
        <v>4</v>
      </c>
      <c r="F291" s="218">
        <v>4</v>
      </c>
      <c r="G291" s="219">
        <v>9.433280000000002</v>
      </c>
      <c r="H291" s="220">
        <f t="shared" si="16"/>
        <v>11.65</v>
      </c>
      <c r="I291" s="221">
        <f t="shared" si="17"/>
        <v>46.6</v>
      </c>
    </row>
    <row r="292" spans="1:9" ht="22.5">
      <c r="A292" s="202" t="s">
        <v>1154</v>
      </c>
      <c r="B292" s="216" t="s">
        <v>233</v>
      </c>
      <c r="C292" s="216" t="s">
        <v>612</v>
      </c>
      <c r="D292" s="217" t="s">
        <v>613</v>
      </c>
      <c r="E292" s="216" t="s">
        <v>4</v>
      </c>
      <c r="F292" s="218">
        <v>19</v>
      </c>
      <c r="G292" s="219">
        <v>10.233600000000001</v>
      </c>
      <c r="H292" s="220">
        <f t="shared" si="16"/>
        <v>12.64</v>
      </c>
      <c r="I292" s="221">
        <f t="shared" si="17"/>
        <v>240.16</v>
      </c>
    </row>
    <row r="293" spans="1:9" ht="22.5">
      <c r="A293" s="202" t="s">
        <v>1155</v>
      </c>
      <c r="B293" s="216" t="s">
        <v>233</v>
      </c>
      <c r="C293" s="216" t="s">
        <v>608</v>
      </c>
      <c r="D293" s="217" t="s">
        <v>609</v>
      </c>
      <c r="E293" s="216" t="s">
        <v>54</v>
      </c>
      <c r="F293" s="218">
        <v>69.1</v>
      </c>
      <c r="G293" s="219">
        <v>54.35616</v>
      </c>
      <c r="H293" s="220">
        <f t="shared" si="16"/>
        <v>67.15</v>
      </c>
      <c r="I293" s="221">
        <f t="shared" si="17"/>
        <v>4640.07</v>
      </c>
    </row>
    <row r="294" spans="1:9" ht="33.75">
      <c r="A294" s="202" t="s">
        <v>1156</v>
      </c>
      <c r="B294" s="216" t="s">
        <v>56</v>
      </c>
      <c r="C294" s="216">
        <v>91871</v>
      </c>
      <c r="D294" s="217" t="s">
        <v>1275</v>
      </c>
      <c r="E294" s="216" t="s">
        <v>54</v>
      </c>
      <c r="F294" s="218">
        <v>503.5</v>
      </c>
      <c r="G294" s="219">
        <v>16.49</v>
      </c>
      <c r="H294" s="220">
        <f t="shared" si="16"/>
        <v>20.37</v>
      </c>
      <c r="I294" s="221">
        <f t="shared" si="17"/>
        <v>10256.3</v>
      </c>
    </row>
    <row r="295" spans="1:9" ht="33.75">
      <c r="A295" s="202" t="s">
        <v>1157</v>
      </c>
      <c r="B295" s="216" t="s">
        <v>56</v>
      </c>
      <c r="C295" s="216">
        <v>91872</v>
      </c>
      <c r="D295" s="217" t="s">
        <v>1276</v>
      </c>
      <c r="E295" s="216" t="s">
        <v>54</v>
      </c>
      <c r="F295" s="218">
        <v>9.2</v>
      </c>
      <c r="G295" s="219">
        <v>20.56</v>
      </c>
      <c r="H295" s="220">
        <f t="shared" si="16"/>
        <v>25.4</v>
      </c>
      <c r="I295" s="221">
        <f t="shared" si="17"/>
        <v>233.68</v>
      </c>
    </row>
    <row r="296" spans="1:9" ht="22.5">
      <c r="A296" s="202" t="s">
        <v>1158</v>
      </c>
      <c r="B296" s="216" t="s">
        <v>195</v>
      </c>
      <c r="C296" s="216" t="s">
        <v>374</v>
      </c>
      <c r="D296" s="217" t="s">
        <v>602</v>
      </c>
      <c r="E296" s="216" t="s">
        <v>54</v>
      </c>
      <c r="F296" s="218">
        <v>3.1</v>
      </c>
      <c r="G296" s="219">
        <f>COMPOSIÇÕES!G50</f>
        <v>62.812940000000005</v>
      </c>
      <c r="H296" s="220">
        <f t="shared" si="16"/>
        <v>77.6</v>
      </c>
      <c r="I296" s="221">
        <f t="shared" si="17"/>
        <v>240.56</v>
      </c>
    </row>
    <row r="297" spans="1:9" ht="22.5">
      <c r="A297" s="202" t="s">
        <v>1159</v>
      </c>
      <c r="B297" s="216" t="s">
        <v>195</v>
      </c>
      <c r="C297" s="216" t="s">
        <v>378</v>
      </c>
      <c r="D297" s="217" t="s">
        <v>604</v>
      </c>
      <c r="E297" s="216" t="s">
        <v>54</v>
      </c>
      <c r="F297" s="218">
        <v>3.3</v>
      </c>
      <c r="G297" s="219">
        <f>COMPOSIÇÕES!G59</f>
        <v>88.5047936</v>
      </c>
      <c r="H297" s="220">
        <f t="shared" si="16"/>
        <v>109.34</v>
      </c>
      <c r="I297" s="221">
        <f t="shared" si="17"/>
        <v>360.82</v>
      </c>
    </row>
    <row r="298" spans="1:9" ht="45">
      <c r="A298" s="202" t="s">
        <v>1160</v>
      </c>
      <c r="B298" s="216" t="s">
        <v>56</v>
      </c>
      <c r="C298" s="216">
        <v>97668</v>
      </c>
      <c r="D298" s="217" t="s">
        <v>429</v>
      </c>
      <c r="E298" s="216" t="s">
        <v>54</v>
      </c>
      <c r="F298" s="218">
        <v>121</v>
      </c>
      <c r="G298" s="219">
        <v>12.22</v>
      </c>
      <c r="H298" s="220">
        <f t="shared" si="16"/>
        <v>15.1</v>
      </c>
      <c r="I298" s="221">
        <f t="shared" si="17"/>
        <v>1827.1</v>
      </c>
    </row>
    <row r="299" spans="1:9" ht="33.75">
      <c r="A299" s="202" t="s">
        <v>1161</v>
      </c>
      <c r="B299" s="216" t="s">
        <v>56</v>
      </c>
      <c r="C299" s="216">
        <v>91885</v>
      </c>
      <c r="D299" s="217" t="s">
        <v>1277</v>
      </c>
      <c r="E299" s="216" t="s">
        <v>89</v>
      </c>
      <c r="F299" s="218">
        <v>17</v>
      </c>
      <c r="G299" s="219">
        <v>15.81</v>
      </c>
      <c r="H299" s="220">
        <f t="shared" si="16"/>
        <v>19.53</v>
      </c>
      <c r="I299" s="221">
        <f t="shared" si="17"/>
        <v>332.01</v>
      </c>
    </row>
    <row r="300" spans="1:9" ht="22.5">
      <c r="A300" s="202" t="s">
        <v>1162</v>
      </c>
      <c r="B300" s="216" t="s">
        <v>233</v>
      </c>
      <c r="C300" s="216" t="s">
        <v>413</v>
      </c>
      <c r="D300" s="217" t="s">
        <v>579</v>
      </c>
      <c r="E300" s="216" t="s">
        <v>4</v>
      </c>
      <c r="F300" s="218">
        <v>240</v>
      </c>
      <c r="G300" s="219">
        <v>0.10496000000000001</v>
      </c>
      <c r="H300" s="220">
        <f t="shared" si="16"/>
        <v>0.13</v>
      </c>
      <c r="I300" s="221">
        <f t="shared" si="17"/>
        <v>31.2</v>
      </c>
    </row>
    <row r="301" spans="1:9" ht="22.5">
      <c r="A301" s="202" t="s">
        <v>1163</v>
      </c>
      <c r="B301" s="216" t="s">
        <v>233</v>
      </c>
      <c r="C301" s="216" t="s">
        <v>580</v>
      </c>
      <c r="D301" s="217" t="s">
        <v>581</v>
      </c>
      <c r="E301" s="216" t="s">
        <v>4</v>
      </c>
      <c r="F301" s="218">
        <v>598</v>
      </c>
      <c r="G301" s="219">
        <v>0.15744</v>
      </c>
      <c r="H301" s="220">
        <f t="shared" si="16"/>
        <v>0.19</v>
      </c>
      <c r="I301" s="221">
        <f t="shared" si="17"/>
        <v>113.62</v>
      </c>
    </row>
    <row r="302" spans="1:9" ht="22.5">
      <c r="A302" s="202" t="s">
        <v>1164</v>
      </c>
      <c r="B302" s="216" t="s">
        <v>233</v>
      </c>
      <c r="C302" s="216" t="s">
        <v>420</v>
      </c>
      <c r="D302" s="217" t="s">
        <v>584</v>
      </c>
      <c r="E302" s="216" t="s">
        <v>4</v>
      </c>
      <c r="F302" s="218">
        <v>1272</v>
      </c>
      <c r="G302" s="219">
        <v>0.33456</v>
      </c>
      <c r="H302" s="220">
        <f t="shared" si="16"/>
        <v>0.41</v>
      </c>
      <c r="I302" s="221">
        <f t="shared" si="17"/>
        <v>521.52</v>
      </c>
    </row>
    <row r="303" spans="1:9" ht="22.5">
      <c r="A303" s="202" t="s">
        <v>1165</v>
      </c>
      <c r="B303" s="216" t="s">
        <v>233</v>
      </c>
      <c r="C303" s="216" t="s">
        <v>582</v>
      </c>
      <c r="D303" s="217" t="s">
        <v>583</v>
      </c>
      <c r="E303" s="216" t="s">
        <v>4</v>
      </c>
      <c r="F303" s="218">
        <v>94</v>
      </c>
      <c r="G303" s="219">
        <v>0.79376</v>
      </c>
      <c r="H303" s="220">
        <f t="shared" si="16"/>
        <v>0.98</v>
      </c>
      <c r="I303" s="221">
        <f t="shared" si="17"/>
        <v>92.12</v>
      </c>
    </row>
    <row r="304" spans="1:9" ht="11.25">
      <c r="A304" s="202" t="s">
        <v>1166</v>
      </c>
      <c r="B304" s="216" t="s">
        <v>193</v>
      </c>
      <c r="C304" s="216">
        <v>39997</v>
      </c>
      <c r="D304" s="217" t="s">
        <v>1338</v>
      </c>
      <c r="E304" s="216" t="s">
        <v>202</v>
      </c>
      <c r="F304" s="218">
        <v>1456</v>
      </c>
      <c r="G304" s="219">
        <v>0.39</v>
      </c>
      <c r="H304" s="220">
        <f t="shared" si="16"/>
        <v>0.48</v>
      </c>
      <c r="I304" s="221">
        <f t="shared" si="17"/>
        <v>698.88</v>
      </c>
    </row>
    <row r="305" spans="1:9" ht="45">
      <c r="A305" s="202" t="s">
        <v>1167</v>
      </c>
      <c r="B305" s="216" t="s">
        <v>56</v>
      </c>
      <c r="C305" s="216">
        <v>101879</v>
      </c>
      <c r="D305" s="217" t="s">
        <v>137</v>
      </c>
      <c r="E305" s="216" t="s">
        <v>89</v>
      </c>
      <c r="F305" s="218">
        <v>1</v>
      </c>
      <c r="G305" s="219">
        <v>608.39</v>
      </c>
      <c r="H305" s="220">
        <f t="shared" si="16"/>
        <v>751.61</v>
      </c>
      <c r="I305" s="221">
        <f t="shared" si="17"/>
        <v>751.61</v>
      </c>
    </row>
    <row r="306" spans="1:9" ht="45">
      <c r="A306" s="202" t="s">
        <v>1168</v>
      </c>
      <c r="B306" s="216" t="s">
        <v>56</v>
      </c>
      <c r="C306" s="216">
        <v>101878</v>
      </c>
      <c r="D306" s="217" t="s">
        <v>136</v>
      </c>
      <c r="E306" s="216" t="s">
        <v>89</v>
      </c>
      <c r="F306" s="218">
        <v>1</v>
      </c>
      <c r="G306" s="219">
        <v>595.25</v>
      </c>
      <c r="H306" s="220">
        <f t="shared" si="16"/>
        <v>735.37</v>
      </c>
      <c r="I306" s="221">
        <f t="shared" si="17"/>
        <v>735.37</v>
      </c>
    </row>
    <row r="307" spans="1:9" ht="11.25">
      <c r="A307" s="202" t="s">
        <v>1169</v>
      </c>
      <c r="B307" s="216" t="s">
        <v>233</v>
      </c>
      <c r="C307" s="216" t="s">
        <v>632</v>
      </c>
      <c r="D307" s="217" t="s">
        <v>633</v>
      </c>
      <c r="E307" s="216" t="s">
        <v>4</v>
      </c>
      <c r="F307" s="218">
        <v>1</v>
      </c>
      <c r="G307" s="219">
        <v>0.8528000000000001</v>
      </c>
      <c r="H307" s="220">
        <f t="shared" si="16"/>
        <v>1.05</v>
      </c>
      <c r="I307" s="221">
        <f t="shared" si="17"/>
        <v>1.05</v>
      </c>
    </row>
    <row r="308" spans="1:9" ht="11.25">
      <c r="A308" s="202" t="s">
        <v>1170</v>
      </c>
      <c r="B308" s="216" t="s">
        <v>233</v>
      </c>
      <c r="C308" s="216" t="s">
        <v>634</v>
      </c>
      <c r="D308" s="217" t="s">
        <v>635</v>
      </c>
      <c r="E308" s="216" t="s">
        <v>4</v>
      </c>
      <c r="F308" s="218">
        <v>2</v>
      </c>
      <c r="G308" s="219">
        <v>19.20768</v>
      </c>
      <c r="H308" s="220">
        <f t="shared" si="16"/>
        <v>23.73</v>
      </c>
      <c r="I308" s="221">
        <f t="shared" si="17"/>
        <v>47.46</v>
      </c>
    </row>
    <row r="309" spans="1:9" ht="22.5">
      <c r="A309" s="202" t="s">
        <v>1171</v>
      </c>
      <c r="B309" s="216" t="s">
        <v>233</v>
      </c>
      <c r="C309" s="216" t="s">
        <v>588</v>
      </c>
      <c r="D309" s="217" t="s">
        <v>589</v>
      </c>
      <c r="E309" s="216" t="s">
        <v>4</v>
      </c>
      <c r="F309" s="218">
        <v>58</v>
      </c>
      <c r="G309" s="219">
        <v>6.684640000000001</v>
      </c>
      <c r="H309" s="220">
        <f t="shared" si="16"/>
        <v>8.26</v>
      </c>
      <c r="I309" s="221">
        <f t="shared" si="17"/>
        <v>479.08</v>
      </c>
    </row>
    <row r="310" spans="1:9" ht="11.25">
      <c r="A310" s="202" t="s">
        <v>1172</v>
      </c>
      <c r="B310" s="216" t="s">
        <v>233</v>
      </c>
      <c r="C310" s="216" t="s">
        <v>428</v>
      </c>
      <c r="D310" s="217" t="s">
        <v>585</v>
      </c>
      <c r="E310" s="216" t="s">
        <v>4</v>
      </c>
      <c r="F310" s="218">
        <v>20</v>
      </c>
      <c r="G310" s="219">
        <v>5.103680000000001</v>
      </c>
      <c r="H310" s="220">
        <f t="shared" si="16"/>
        <v>6.31</v>
      </c>
      <c r="I310" s="221">
        <f t="shared" si="17"/>
        <v>126.2</v>
      </c>
    </row>
    <row r="311" spans="1:9" ht="22.5">
      <c r="A311" s="202" t="s">
        <v>1173</v>
      </c>
      <c r="B311" s="216" t="s">
        <v>233</v>
      </c>
      <c r="C311" s="216" t="s">
        <v>590</v>
      </c>
      <c r="D311" s="217" t="s">
        <v>591</v>
      </c>
      <c r="E311" s="216" t="s">
        <v>4</v>
      </c>
      <c r="F311" s="218">
        <v>10</v>
      </c>
      <c r="G311" s="219">
        <v>5.497280000000001</v>
      </c>
      <c r="H311" s="220">
        <f t="shared" si="16"/>
        <v>6.79</v>
      </c>
      <c r="I311" s="221">
        <f t="shared" si="17"/>
        <v>67.9</v>
      </c>
    </row>
    <row r="312" spans="1:9" ht="22.5">
      <c r="A312" s="202" t="s">
        <v>1174</v>
      </c>
      <c r="B312" s="216" t="s">
        <v>233</v>
      </c>
      <c r="C312" s="216" t="s">
        <v>586</v>
      </c>
      <c r="D312" s="217" t="s">
        <v>587</v>
      </c>
      <c r="E312" s="216" t="s">
        <v>4</v>
      </c>
      <c r="F312" s="218">
        <v>32</v>
      </c>
      <c r="G312" s="219">
        <v>3.22752</v>
      </c>
      <c r="H312" s="220">
        <f t="shared" si="16"/>
        <v>3.99</v>
      </c>
      <c r="I312" s="221">
        <f t="shared" si="17"/>
        <v>127.68</v>
      </c>
    </row>
    <row r="313" spans="1:9" ht="11.25">
      <c r="A313" s="202" t="s">
        <v>1175</v>
      </c>
      <c r="B313" s="216" t="s">
        <v>233</v>
      </c>
      <c r="C313" s="216" t="s">
        <v>636</v>
      </c>
      <c r="D313" s="217" t="s">
        <v>637</v>
      </c>
      <c r="E313" s="216" t="s">
        <v>4</v>
      </c>
      <c r="F313" s="218">
        <v>2</v>
      </c>
      <c r="G313" s="219">
        <v>8.61984</v>
      </c>
      <c r="H313" s="220">
        <f t="shared" si="16"/>
        <v>10.65</v>
      </c>
      <c r="I313" s="221">
        <f t="shared" si="17"/>
        <v>21.3</v>
      </c>
    </row>
    <row r="314" spans="1:9" ht="11.25">
      <c r="A314" s="202" t="s">
        <v>1176</v>
      </c>
      <c r="B314" s="216" t="s">
        <v>233</v>
      </c>
      <c r="C314" s="216" t="s">
        <v>624</v>
      </c>
      <c r="D314" s="217" t="s">
        <v>625</v>
      </c>
      <c r="E314" s="216" t="s">
        <v>4</v>
      </c>
      <c r="F314" s="218">
        <v>20.2</v>
      </c>
      <c r="G314" s="219">
        <v>7.12416</v>
      </c>
      <c r="H314" s="220">
        <f t="shared" si="16"/>
        <v>8.8</v>
      </c>
      <c r="I314" s="221">
        <f t="shared" si="17"/>
        <v>177.76</v>
      </c>
    </row>
    <row r="315" spans="1:9" ht="11.25">
      <c r="A315" s="202" t="s">
        <v>1177</v>
      </c>
      <c r="B315" s="216" t="s">
        <v>233</v>
      </c>
      <c r="C315" s="216" t="s">
        <v>626</v>
      </c>
      <c r="D315" s="217" t="s">
        <v>627</v>
      </c>
      <c r="E315" s="216" t="s">
        <v>4</v>
      </c>
      <c r="F315" s="218">
        <v>86.4</v>
      </c>
      <c r="G315" s="219">
        <v>4.60512</v>
      </c>
      <c r="H315" s="220">
        <f t="shared" si="16"/>
        <v>5.69</v>
      </c>
      <c r="I315" s="221">
        <f t="shared" si="17"/>
        <v>491.62</v>
      </c>
    </row>
    <row r="316" spans="1:9" ht="11.25">
      <c r="A316" s="202" t="s">
        <v>1178</v>
      </c>
      <c r="B316" s="216" t="s">
        <v>233</v>
      </c>
      <c r="C316" s="216" t="s">
        <v>622</v>
      </c>
      <c r="D316" s="217" t="s">
        <v>623</v>
      </c>
      <c r="E316" s="216" t="s">
        <v>4</v>
      </c>
      <c r="F316" s="218">
        <v>3</v>
      </c>
      <c r="G316" s="219">
        <v>3.1356800000000002</v>
      </c>
      <c r="H316" s="220">
        <f t="shared" si="16"/>
        <v>3.87</v>
      </c>
      <c r="I316" s="221">
        <f t="shared" si="17"/>
        <v>11.61</v>
      </c>
    </row>
    <row r="317" spans="1:9" ht="11.25">
      <c r="A317" s="202" t="s">
        <v>1179</v>
      </c>
      <c r="B317" s="216" t="s">
        <v>193</v>
      </c>
      <c r="C317" s="216">
        <v>39996</v>
      </c>
      <c r="D317" s="217" t="s">
        <v>1353</v>
      </c>
      <c r="E317" s="216" t="s">
        <v>204</v>
      </c>
      <c r="F317" s="218">
        <v>282</v>
      </c>
      <c r="G317" s="219">
        <v>4.09</v>
      </c>
      <c r="H317" s="220">
        <f t="shared" si="16"/>
        <v>5.05</v>
      </c>
      <c r="I317" s="221">
        <f t="shared" si="17"/>
        <v>1424.1</v>
      </c>
    </row>
    <row r="318" spans="1:10" ht="11.25">
      <c r="A318" s="204" t="s">
        <v>264</v>
      </c>
      <c r="B318" s="177"/>
      <c r="C318" s="178"/>
      <c r="D318" s="179"/>
      <c r="E318" s="178"/>
      <c r="F318" s="180"/>
      <c r="G318" s="181"/>
      <c r="H318" s="144" t="s">
        <v>80</v>
      </c>
      <c r="I318" s="145">
        <f>SUM(I259:I317)</f>
        <v>114666.47</v>
      </c>
      <c r="J318" s="200"/>
    </row>
    <row r="319" spans="1:9" ht="11.25">
      <c r="A319" s="203"/>
      <c r="B319" s="118"/>
      <c r="C319" s="119"/>
      <c r="D319" s="120"/>
      <c r="E319" s="119"/>
      <c r="F319" s="121"/>
      <c r="G319" s="122"/>
      <c r="H319" s="123" t="s">
        <v>72</v>
      </c>
      <c r="I319" s="210">
        <f>I318</f>
        <v>114666.47</v>
      </c>
    </row>
    <row r="320" spans="1:9" s="4" customFormat="1" ht="10.5">
      <c r="A320" s="175">
        <v>16</v>
      </c>
      <c r="B320" s="205" t="s">
        <v>441</v>
      </c>
      <c r="C320" s="206"/>
      <c r="D320" s="206"/>
      <c r="E320" s="206"/>
      <c r="F320" s="206"/>
      <c r="G320" s="206"/>
      <c r="H320" s="206"/>
      <c r="I320" s="207"/>
    </row>
    <row r="321" spans="1:9" s="5" customFormat="1" ht="10.5">
      <c r="A321" s="176" t="s">
        <v>367</v>
      </c>
      <c r="B321" s="262" t="s">
        <v>442</v>
      </c>
      <c r="C321" s="263"/>
      <c r="D321" s="263"/>
      <c r="E321" s="263"/>
      <c r="F321" s="263"/>
      <c r="G321" s="263"/>
      <c r="H321" s="263"/>
      <c r="I321" s="264"/>
    </row>
    <row r="322" spans="1:9" ht="22.5">
      <c r="A322" s="202" t="s">
        <v>368</v>
      </c>
      <c r="B322" s="216" t="s">
        <v>195</v>
      </c>
      <c r="C322" s="216" t="s">
        <v>440</v>
      </c>
      <c r="D322" s="217" t="s">
        <v>898</v>
      </c>
      <c r="E322" s="216" t="s">
        <v>90</v>
      </c>
      <c r="F322" s="218">
        <v>27.170000000000005</v>
      </c>
      <c r="G322" s="219">
        <f>COMPOSIÇÕES!G267</f>
        <v>470.73499999999996</v>
      </c>
      <c r="H322" s="220">
        <f aca="true" t="shared" si="18" ref="H322:H331">ROUND((G322*1.2354),2)</f>
        <v>581.55</v>
      </c>
      <c r="I322" s="221">
        <f aca="true" t="shared" si="19" ref="I322:I331">ROUND((F322*H322),2)</f>
        <v>15800.71</v>
      </c>
    </row>
    <row r="323" spans="1:9" ht="33.75">
      <c r="A323" s="202" t="s">
        <v>404</v>
      </c>
      <c r="B323" s="216" t="s">
        <v>56</v>
      </c>
      <c r="C323" s="216">
        <v>95547</v>
      </c>
      <c r="D323" s="217" t="s">
        <v>152</v>
      </c>
      <c r="E323" s="216" t="s">
        <v>89</v>
      </c>
      <c r="F323" s="218">
        <v>11</v>
      </c>
      <c r="G323" s="219">
        <v>61.97</v>
      </c>
      <c r="H323" s="220">
        <f t="shared" si="18"/>
        <v>76.56</v>
      </c>
      <c r="I323" s="221">
        <f t="shared" si="19"/>
        <v>842.16</v>
      </c>
    </row>
    <row r="324" spans="1:9" ht="22.5">
      <c r="A324" s="202" t="s">
        <v>1234</v>
      </c>
      <c r="B324" s="216" t="s">
        <v>195</v>
      </c>
      <c r="C324" s="216" t="s">
        <v>899</v>
      </c>
      <c r="D324" s="217" t="s">
        <v>900</v>
      </c>
      <c r="E324" s="216" t="s">
        <v>89</v>
      </c>
      <c r="F324" s="218">
        <v>11</v>
      </c>
      <c r="G324" s="219">
        <f>COMPOSIÇÕES!G275</f>
        <v>67.80210000000001</v>
      </c>
      <c r="H324" s="220">
        <f t="shared" si="18"/>
        <v>83.76</v>
      </c>
      <c r="I324" s="221">
        <f t="shared" si="19"/>
        <v>921.36</v>
      </c>
    </row>
    <row r="325" spans="1:9" ht="22.5">
      <c r="A325" s="202" t="s">
        <v>1240</v>
      </c>
      <c r="B325" s="216" t="s">
        <v>195</v>
      </c>
      <c r="C325" s="216" t="s">
        <v>901</v>
      </c>
      <c r="D325" s="217" t="s">
        <v>902</v>
      </c>
      <c r="E325" s="216" t="s">
        <v>89</v>
      </c>
      <c r="F325" s="218">
        <v>38</v>
      </c>
      <c r="G325" s="219">
        <f>COMPOSIÇÕES!G282</f>
        <v>66.6691</v>
      </c>
      <c r="H325" s="220">
        <f t="shared" si="18"/>
        <v>82.36</v>
      </c>
      <c r="I325" s="221">
        <f t="shared" si="19"/>
        <v>3129.68</v>
      </c>
    </row>
    <row r="326" spans="1:9" ht="67.5">
      <c r="A326" s="202" t="s">
        <v>1241</v>
      </c>
      <c r="B326" s="216" t="s">
        <v>56</v>
      </c>
      <c r="C326" s="216">
        <v>86941</v>
      </c>
      <c r="D326" s="217" t="s">
        <v>149</v>
      </c>
      <c r="E326" s="216" t="s">
        <v>89</v>
      </c>
      <c r="F326" s="218">
        <v>30</v>
      </c>
      <c r="G326" s="219">
        <v>752.15</v>
      </c>
      <c r="H326" s="220">
        <f t="shared" si="18"/>
        <v>929.21</v>
      </c>
      <c r="I326" s="221">
        <f t="shared" si="19"/>
        <v>27876.3</v>
      </c>
    </row>
    <row r="327" spans="1:9" ht="45">
      <c r="A327" s="202" t="s">
        <v>1242</v>
      </c>
      <c r="B327" s="216" t="s">
        <v>56</v>
      </c>
      <c r="C327" s="216">
        <v>95470</v>
      </c>
      <c r="D327" s="217" t="s">
        <v>150</v>
      </c>
      <c r="E327" s="216" t="s">
        <v>89</v>
      </c>
      <c r="F327" s="218">
        <v>38</v>
      </c>
      <c r="G327" s="219">
        <v>274.23</v>
      </c>
      <c r="H327" s="220">
        <f t="shared" si="18"/>
        <v>338.78</v>
      </c>
      <c r="I327" s="221">
        <f t="shared" si="19"/>
        <v>12873.64</v>
      </c>
    </row>
    <row r="328" spans="1:9" ht="56.25">
      <c r="A328" s="202" t="s">
        <v>1252</v>
      </c>
      <c r="B328" s="216" t="s">
        <v>56</v>
      </c>
      <c r="C328" s="216">
        <v>95472</v>
      </c>
      <c r="D328" s="217" t="s">
        <v>151</v>
      </c>
      <c r="E328" s="216" t="s">
        <v>89</v>
      </c>
      <c r="F328" s="218">
        <v>1</v>
      </c>
      <c r="G328" s="219">
        <v>666.19</v>
      </c>
      <c r="H328" s="220">
        <f t="shared" si="18"/>
        <v>823.01</v>
      </c>
      <c r="I328" s="221">
        <f t="shared" si="19"/>
        <v>823.01</v>
      </c>
    </row>
    <row r="329" spans="1:9" ht="22.5">
      <c r="A329" s="202" t="s">
        <v>1253</v>
      </c>
      <c r="B329" s="216" t="s">
        <v>56</v>
      </c>
      <c r="C329" s="216">
        <v>100849</v>
      </c>
      <c r="D329" s="217" t="s">
        <v>153</v>
      </c>
      <c r="E329" s="216" t="s">
        <v>89</v>
      </c>
      <c r="F329" s="218">
        <v>1</v>
      </c>
      <c r="G329" s="219">
        <v>45.75</v>
      </c>
      <c r="H329" s="220">
        <f t="shared" si="18"/>
        <v>56.52</v>
      </c>
      <c r="I329" s="221">
        <f t="shared" si="19"/>
        <v>56.52</v>
      </c>
    </row>
    <row r="330" spans="1:9" ht="33.75">
      <c r="A330" s="202" t="s">
        <v>1254</v>
      </c>
      <c r="B330" s="216" t="s">
        <v>56</v>
      </c>
      <c r="C330" s="216">
        <v>100866</v>
      </c>
      <c r="D330" s="217" t="s">
        <v>156</v>
      </c>
      <c r="E330" s="216" t="s">
        <v>89</v>
      </c>
      <c r="F330" s="218">
        <v>4</v>
      </c>
      <c r="G330" s="219">
        <v>327.55</v>
      </c>
      <c r="H330" s="220">
        <f t="shared" si="18"/>
        <v>404.66</v>
      </c>
      <c r="I330" s="221">
        <f t="shared" si="19"/>
        <v>1618.64</v>
      </c>
    </row>
    <row r="331" spans="1:9" ht="22.5">
      <c r="A331" s="202" t="s">
        <v>1255</v>
      </c>
      <c r="B331" s="216" t="s">
        <v>56</v>
      </c>
      <c r="C331" s="216">
        <v>100874</v>
      </c>
      <c r="D331" s="217" t="s">
        <v>157</v>
      </c>
      <c r="E331" s="216" t="s">
        <v>89</v>
      </c>
      <c r="F331" s="218">
        <v>2</v>
      </c>
      <c r="G331" s="219">
        <v>327.55</v>
      </c>
      <c r="H331" s="220">
        <f t="shared" si="18"/>
        <v>404.66</v>
      </c>
      <c r="I331" s="221">
        <f t="shared" si="19"/>
        <v>809.32</v>
      </c>
    </row>
    <row r="332" spans="1:10" ht="11.25">
      <c r="A332" s="204" t="s">
        <v>367</v>
      </c>
      <c r="B332" s="177"/>
      <c r="C332" s="178"/>
      <c r="D332" s="179"/>
      <c r="E332" s="178"/>
      <c r="F332" s="180"/>
      <c r="G332" s="181"/>
      <c r="H332" s="144" t="s">
        <v>80</v>
      </c>
      <c r="I332" s="145">
        <f>SUM(I322:I331)</f>
        <v>64751.34</v>
      </c>
      <c r="J332" s="200"/>
    </row>
    <row r="333" spans="1:9" ht="11.25">
      <c r="A333" s="203"/>
      <c r="B333" s="118"/>
      <c r="C333" s="119"/>
      <c r="D333" s="120"/>
      <c r="E333" s="119"/>
      <c r="F333" s="121"/>
      <c r="G333" s="122"/>
      <c r="H333" s="123" t="s">
        <v>72</v>
      </c>
      <c r="I333" s="210">
        <f>I332</f>
        <v>64751.34</v>
      </c>
    </row>
    <row r="334" spans="1:9" s="4" customFormat="1" ht="10.5">
      <c r="A334" s="175">
        <v>17</v>
      </c>
      <c r="B334" s="205" t="s">
        <v>419</v>
      </c>
      <c r="C334" s="206"/>
      <c r="D334" s="206"/>
      <c r="E334" s="206"/>
      <c r="F334" s="206"/>
      <c r="G334" s="206"/>
      <c r="H334" s="206"/>
      <c r="I334" s="207"/>
    </row>
    <row r="335" spans="1:9" s="5" customFormat="1" ht="10.5">
      <c r="A335" s="176" t="s">
        <v>405</v>
      </c>
      <c r="B335" s="262" t="s">
        <v>1235</v>
      </c>
      <c r="C335" s="263"/>
      <c r="D335" s="263"/>
      <c r="E335" s="263"/>
      <c r="F335" s="263"/>
      <c r="G335" s="263"/>
      <c r="H335" s="263"/>
      <c r="I335" s="264"/>
    </row>
    <row r="336" spans="1:9" ht="56.25">
      <c r="A336" s="202" t="s">
        <v>406</v>
      </c>
      <c r="B336" s="216" t="s">
        <v>56</v>
      </c>
      <c r="C336" s="216">
        <v>99837</v>
      </c>
      <c r="D336" s="217" t="s">
        <v>1270</v>
      </c>
      <c r="E336" s="216" t="s">
        <v>54</v>
      </c>
      <c r="F336" s="218">
        <v>200.55</v>
      </c>
      <c r="G336" s="219">
        <v>623.13</v>
      </c>
      <c r="H336" s="220">
        <f aca="true" t="shared" si="20" ref="H336:H341">ROUND((G336*1.2354),2)</f>
        <v>769.81</v>
      </c>
      <c r="I336" s="221">
        <f aca="true" t="shared" si="21" ref="I336:I341">ROUND((F336*H336),2)</f>
        <v>154385.4</v>
      </c>
    </row>
    <row r="337" spans="1:9" ht="22.5">
      <c r="A337" s="202" t="s">
        <v>407</v>
      </c>
      <c r="B337" s="216" t="s">
        <v>56</v>
      </c>
      <c r="C337" s="216">
        <v>99857</v>
      </c>
      <c r="D337" s="217" t="s">
        <v>1271</v>
      </c>
      <c r="E337" s="216" t="s">
        <v>54</v>
      </c>
      <c r="F337" s="218">
        <v>177.85</v>
      </c>
      <c r="G337" s="219">
        <v>103.72</v>
      </c>
      <c r="H337" s="220">
        <f t="shared" si="20"/>
        <v>128.14</v>
      </c>
      <c r="I337" s="221">
        <f t="shared" si="21"/>
        <v>22789.7</v>
      </c>
    </row>
    <row r="338" spans="1:9" ht="11.25">
      <c r="A338" s="202" t="s">
        <v>1256</v>
      </c>
      <c r="B338" s="216" t="s">
        <v>195</v>
      </c>
      <c r="C338" s="216" t="s">
        <v>394</v>
      </c>
      <c r="D338" s="217" t="s">
        <v>670</v>
      </c>
      <c r="E338" s="216" t="s">
        <v>89</v>
      </c>
      <c r="F338" s="218">
        <v>267</v>
      </c>
      <c r="G338" s="219">
        <f>COMPOSIÇÕES!G168</f>
        <v>32.1283</v>
      </c>
      <c r="H338" s="220">
        <f t="shared" si="20"/>
        <v>39.69</v>
      </c>
      <c r="I338" s="221">
        <f t="shared" si="21"/>
        <v>10597.23</v>
      </c>
    </row>
    <row r="339" spans="1:9" ht="11.25">
      <c r="A339" s="202" t="s">
        <v>1257</v>
      </c>
      <c r="B339" s="216" t="s">
        <v>195</v>
      </c>
      <c r="C339" s="216" t="s">
        <v>395</v>
      </c>
      <c r="D339" s="217" t="s">
        <v>672</v>
      </c>
      <c r="E339" s="216" t="s">
        <v>89</v>
      </c>
      <c r="F339" s="218">
        <v>165</v>
      </c>
      <c r="G339" s="219">
        <f>COMPOSIÇÕES!G175</f>
        <v>46.8883</v>
      </c>
      <c r="H339" s="220">
        <f t="shared" si="20"/>
        <v>57.93</v>
      </c>
      <c r="I339" s="221">
        <f t="shared" si="21"/>
        <v>9558.45</v>
      </c>
    </row>
    <row r="340" spans="1:9" ht="11.25">
      <c r="A340" s="202" t="s">
        <v>1258</v>
      </c>
      <c r="B340" s="216" t="s">
        <v>233</v>
      </c>
      <c r="C340" s="216" t="s">
        <v>666</v>
      </c>
      <c r="D340" s="217" t="s">
        <v>667</v>
      </c>
      <c r="E340" s="216" t="s">
        <v>4</v>
      </c>
      <c r="F340" s="218">
        <v>15</v>
      </c>
      <c r="G340" s="219">
        <v>26.240000000000002</v>
      </c>
      <c r="H340" s="220">
        <f t="shared" si="20"/>
        <v>32.42</v>
      </c>
      <c r="I340" s="221">
        <f t="shared" si="21"/>
        <v>486.3</v>
      </c>
    </row>
    <row r="341" spans="1:9" ht="11.25">
      <c r="A341" s="202" t="s">
        <v>1259</v>
      </c>
      <c r="B341" s="216" t="s">
        <v>233</v>
      </c>
      <c r="C341" s="216" t="s">
        <v>669</v>
      </c>
      <c r="D341" s="217" t="s">
        <v>670</v>
      </c>
      <c r="E341" s="216" t="s">
        <v>4</v>
      </c>
      <c r="F341" s="218">
        <v>1</v>
      </c>
      <c r="G341" s="219">
        <v>26.240000000000002</v>
      </c>
      <c r="H341" s="220">
        <f t="shared" si="20"/>
        <v>32.42</v>
      </c>
      <c r="I341" s="221">
        <f t="shared" si="21"/>
        <v>32.42</v>
      </c>
    </row>
    <row r="342" spans="1:10" ht="11.25">
      <c r="A342" s="204" t="s">
        <v>405</v>
      </c>
      <c r="B342" s="177"/>
      <c r="C342" s="178"/>
      <c r="D342" s="179"/>
      <c r="E342" s="178"/>
      <c r="F342" s="180"/>
      <c r="G342" s="181"/>
      <c r="H342" s="144" t="s">
        <v>80</v>
      </c>
      <c r="I342" s="145">
        <f>SUM(I336:I341)</f>
        <v>197849.50000000003</v>
      </c>
      <c r="J342" s="200"/>
    </row>
    <row r="343" spans="1:9" s="5" customFormat="1" ht="10.5">
      <c r="A343" s="176" t="s">
        <v>953</v>
      </c>
      <c r="B343" s="262" t="s">
        <v>963</v>
      </c>
      <c r="C343" s="263"/>
      <c r="D343" s="263"/>
      <c r="E343" s="263"/>
      <c r="F343" s="263"/>
      <c r="G343" s="263"/>
      <c r="H343" s="263"/>
      <c r="I343" s="264"/>
    </row>
    <row r="344" spans="1:9" ht="11.25">
      <c r="A344" s="202" t="s">
        <v>954</v>
      </c>
      <c r="B344" s="216" t="s">
        <v>233</v>
      </c>
      <c r="C344" s="216" t="s">
        <v>675</v>
      </c>
      <c r="D344" s="217" t="s">
        <v>676</v>
      </c>
      <c r="E344" s="216" t="s">
        <v>4</v>
      </c>
      <c r="F344" s="218">
        <v>1</v>
      </c>
      <c r="G344" s="219">
        <v>12400</v>
      </c>
      <c r="H344" s="220">
        <f>ROUND((G344*1.2354),2)</f>
        <v>15318.96</v>
      </c>
      <c r="I344" s="221">
        <f>ROUND((F344*H344),2)</f>
        <v>15318.96</v>
      </c>
    </row>
    <row r="345" spans="1:10" ht="11.25">
      <c r="A345" s="204" t="s">
        <v>953</v>
      </c>
      <c r="B345" s="177"/>
      <c r="C345" s="178"/>
      <c r="D345" s="179"/>
      <c r="E345" s="178"/>
      <c r="F345" s="180"/>
      <c r="G345" s="181"/>
      <c r="H345" s="144" t="s">
        <v>80</v>
      </c>
      <c r="I345" s="145">
        <f>SUM(I344)</f>
        <v>15318.96</v>
      </c>
      <c r="J345" s="200"/>
    </row>
    <row r="346" spans="1:9" ht="11.25">
      <c r="A346" s="203"/>
      <c r="B346" s="118"/>
      <c r="C346" s="119"/>
      <c r="D346" s="120"/>
      <c r="E346" s="119"/>
      <c r="F346" s="121"/>
      <c r="G346" s="122"/>
      <c r="H346" s="123" t="s">
        <v>72</v>
      </c>
      <c r="I346" s="210">
        <f>I342+I345</f>
        <v>213168.46000000002</v>
      </c>
    </row>
    <row r="347" spans="1:9" s="4" customFormat="1" ht="10.5">
      <c r="A347" s="175">
        <v>18</v>
      </c>
      <c r="B347" s="205" t="s">
        <v>351</v>
      </c>
      <c r="C347" s="206"/>
      <c r="D347" s="206"/>
      <c r="E347" s="206"/>
      <c r="F347" s="206"/>
      <c r="G347" s="206"/>
      <c r="H347" s="206"/>
      <c r="I347" s="207"/>
    </row>
    <row r="348" spans="1:9" s="5" customFormat="1" ht="10.5">
      <c r="A348" s="176" t="s">
        <v>408</v>
      </c>
      <c r="B348" s="262" t="s">
        <v>352</v>
      </c>
      <c r="C348" s="263"/>
      <c r="D348" s="263"/>
      <c r="E348" s="263"/>
      <c r="F348" s="263"/>
      <c r="G348" s="263"/>
      <c r="H348" s="263"/>
      <c r="I348" s="264"/>
    </row>
    <row r="349" spans="1:9" ht="33.75">
      <c r="A349" s="202" t="s">
        <v>409</v>
      </c>
      <c r="B349" s="216" t="s">
        <v>56</v>
      </c>
      <c r="C349" s="216">
        <v>97599</v>
      </c>
      <c r="D349" s="217" t="s">
        <v>138</v>
      </c>
      <c r="E349" s="216" t="s">
        <v>89</v>
      </c>
      <c r="F349" s="218">
        <v>19</v>
      </c>
      <c r="G349" s="219">
        <v>25.62</v>
      </c>
      <c r="H349" s="220">
        <f>ROUND((G349*1.2354),2)</f>
        <v>31.65</v>
      </c>
      <c r="I349" s="221">
        <f>ROUND((F349*H349),2)</f>
        <v>601.35</v>
      </c>
    </row>
    <row r="350" spans="1:9" ht="22.5">
      <c r="A350" s="202" t="s">
        <v>1260</v>
      </c>
      <c r="B350" s="216" t="s">
        <v>233</v>
      </c>
      <c r="C350" s="216" t="s">
        <v>696</v>
      </c>
      <c r="D350" s="217" t="s">
        <v>697</v>
      </c>
      <c r="E350" s="216" t="s">
        <v>90</v>
      </c>
      <c r="F350" s="218">
        <v>14</v>
      </c>
      <c r="G350" s="219">
        <v>223.04000000000002</v>
      </c>
      <c r="H350" s="220">
        <f>ROUND((G350*1.2354),2)</f>
        <v>275.54</v>
      </c>
      <c r="I350" s="221">
        <f>ROUND((F350*H350),2)</f>
        <v>3857.56</v>
      </c>
    </row>
    <row r="351" spans="1:10" ht="11.25">
      <c r="A351" s="204" t="s">
        <v>408</v>
      </c>
      <c r="B351" s="177"/>
      <c r="C351" s="178"/>
      <c r="D351" s="179"/>
      <c r="E351" s="178"/>
      <c r="F351" s="180"/>
      <c r="G351" s="181"/>
      <c r="H351" s="144" t="s">
        <v>80</v>
      </c>
      <c r="I351" s="145">
        <f>SUM(I349:I350)</f>
        <v>4458.91</v>
      </c>
      <c r="J351" s="200"/>
    </row>
    <row r="352" spans="1:9" s="5" customFormat="1" ht="10.5">
      <c r="A352" s="176" t="s">
        <v>1247</v>
      </c>
      <c r="B352" s="262" t="s">
        <v>361</v>
      </c>
      <c r="C352" s="263"/>
      <c r="D352" s="263"/>
      <c r="E352" s="263"/>
      <c r="F352" s="263"/>
      <c r="G352" s="263"/>
      <c r="H352" s="263"/>
      <c r="I352" s="264"/>
    </row>
    <row r="353" spans="1:9" ht="45">
      <c r="A353" s="202" t="s">
        <v>1249</v>
      </c>
      <c r="B353" s="216" t="s">
        <v>193</v>
      </c>
      <c r="C353" s="216">
        <v>37558</v>
      </c>
      <c r="D353" s="217" t="s">
        <v>1337</v>
      </c>
      <c r="E353" s="216" t="s">
        <v>202</v>
      </c>
      <c r="F353" s="218">
        <v>23</v>
      </c>
      <c r="G353" s="219">
        <v>43.81</v>
      </c>
      <c r="H353" s="220">
        <f>ROUND((G353*1.2354),2)</f>
        <v>54.12</v>
      </c>
      <c r="I353" s="221">
        <f>ROUND((F353*H353),2)</f>
        <v>1244.76</v>
      </c>
    </row>
    <row r="354" spans="1:10" ht="11.25">
      <c r="A354" s="204" t="s">
        <v>1247</v>
      </c>
      <c r="B354" s="177"/>
      <c r="C354" s="178"/>
      <c r="D354" s="179"/>
      <c r="E354" s="178"/>
      <c r="F354" s="180"/>
      <c r="G354" s="181"/>
      <c r="H354" s="144" t="s">
        <v>80</v>
      </c>
      <c r="I354" s="145">
        <f>SUM(I353)</f>
        <v>1244.76</v>
      </c>
      <c r="J354" s="200"/>
    </row>
    <row r="355" spans="1:9" s="5" customFormat="1" ht="10.5">
      <c r="A355" s="176" t="s">
        <v>1261</v>
      </c>
      <c r="B355" s="262" t="s">
        <v>363</v>
      </c>
      <c r="C355" s="263"/>
      <c r="D355" s="263"/>
      <c r="E355" s="263"/>
      <c r="F355" s="263"/>
      <c r="G355" s="263"/>
      <c r="H355" s="263"/>
      <c r="I355" s="264"/>
    </row>
    <row r="356" spans="1:9" ht="22.5">
      <c r="A356" s="202" t="s">
        <v>1262</v>
      </c>
      <c r="B356" s="216" t="s">
        <v>193</v>
      </c>
      <c r="C356" s="216">
        <v>10891</v>
      </c>
      <c r="D356" s="217" t="s">
        <v>1321</v>
      </c>
      <c r="E356" s="216" t="s">
        <v>202</v>
      </c>
      <c r="F356" s="218">
        <v>9</v>
      </c>
      <c r="G356" s="219">
        <v>156.53</v>
      </c>
      <c r="H356" s="220">
        <f>ROUND((G356*1.2354),2)</f>
        <v>193.38</v>
      </c>
      <c r="I356" s="221">
        <f>ROUND((F356*H356),2)</f>
        <v>1740.42</v>
      </c>
    </row>
    <row r="357" spans="1:9" ht="11.25">
      <c r="A357" s="202" t="s">
        <v>1263</v>
      </c>
      <c r="B357" s="216" t="s">
        <v>233</v>
      </c>
      <c r="C357" s="216" t="s">
        <v>907</v>
      </c>
      <c r="D357" s="217" t="s">
        <v>909</v>
      </c>
      <c r="E357" s="216" t="s">
        <v>89</v>
      </c>
      <c r="F357" s="218">
        <v>9</v>
      </c>
      <c r="G357" s="219">
        <v>71.504</v>
      </c>
      <c r="H357" s="220">
        <f>ROUND((G357*1.2354),2)</f>
        <v>88.34</v>
      </c>
      <c r="I357" s="221">
        <f>ROUND((F357*H357),2)</f>
        <v>795.06</v>
      </c>
    </row>
    <row r="358" spans="1:9" ht="11.25">
      <c r="A358" s="202" t="s">
        <v>1264</v>
      </c>
      <c r="B358" s="216" t="s">
        <v>233</v>
      </c>
      <c r="C358" s="216" t="s">
        <v>908</v>
      </c>
      <c r="D358" s="217" t="s">
        <v>911</v>
      </c>
      <c r="E358" s="216" t="s">
        <v>89</v>
      </c>
      <c r="F358" s="218">
        <v>9</v>
      </c>
      <c r="G358" s="219">
        <v>16.9248</v>
      </c>
      <c r="H358" s="220">
        <f>ROUND((G358*1.2354),2)</f>
        <v>20.91</v>
      </c>
      <c r="I358" s="221">
        <f>ROUND((F358*H358),2)</f>
        <v>188.19</v>
      </c>
    </row>
    <row r="359" spans="1:10" ht="11.25">
      <c r="A359" s="204" t="s">
        <v>1261</v>
      </c>
      <c r="B359" s="177"/>
      <c r="C359" s="178"/>
      <c r="D359" s="179"/>
      <c r="E359" s="178"/>
      <c r="F359" s="180"/>
      <c r="G359" s="181"/>
      <c r="H359" s="144" t="s">
        <v>80</v>
      </c>
      <c r="I359" s="145">
        <f>SUM(I356:I358)</f>
        <v>2723.67</v>
      </c>
      <c r="J359" s="200"/>
    </row>
    <row r="360" spans="1:9" ht="11.25">
      <c r="A360" s="203"/>
      <c r="B360" s="118"/>
      <c r="C360" s="119"/>
      <c r="D360" s="120"/>
      <c r="E360" s="119"/>
      <c r="F360" s="121"/>
      <c r="G360" s="122"/>
      <c r="H360" s="123" t="s">
        <v>72</v>
      </c>
      <c r="I360" s="210">
        <f>I359+I354+I351</f>
        <v>8427.34</v>
      </c>
    </row>
    <row r="361" spans="1:9" s="4" customFormat="1" ht="10.5">
      <c r="A361" s="175">
        <v>19</v>
      </c>
      <c r="B361" s="205" t="s">
        <v>443</v>
      </c>
      <c r="C361" s="206"/>
      <c r="D361" s="206"/>
      <c r="E361" s="206"/>
      <c r="F361" s="206"/>
      <c r="G361" s="206"/>
      <c r="H361" s="206"/>
      <c r="I361" s="207"/>
    </row>
    <row r="362" spans="1:9" s="5" customFormat="1" ht="10.5">
      <c r="A362" s="176" t="s">
        <v>410</v>
      </c>
      <c r="B362" s="262" t="s">
        <v>210</v>
      </c>
      <c r="C362" s="263"/>
      <c r="D362" s="263"/>
      <c r="E362" s="263"/>
      <c r="F362" s="263"/>
      <c r="G362" s="263"/>
      <c r="H362" s="263"/>
      <c r="I362" s="264"/>
    </row>
    <row r="363" spans="1:9" ht="22.5">
      <c r="A363" s="202" t="s">
        <v>411</v>
      </c>
      <c r="B363" s="216" t="s">
        <v>233</v>
      </c>
      <c r="C363" s="216" t="s">
        <v>678</v>
      </c>
      <c r="D363" s="217" t="s">
        <v>679</v>
      </c>
      <c r="E363" s="216" t="s">
        <v>4</v>
      </c>
      <c r="F363" s="218">
        <v>2</v>
      </c>
      <c r="G363" s="219">
        <v>2176.2144000000003</v>
      </c>
      <c r="H363" s="220">
        <f>ROUND((G363*1.2354),2)</f>
        <v>2688.5</v>
      </c>
      <c r="I363" s="221">
        <f>ROUND((F363*H363),2)</f>
        <v>5377</v>
      </c>
    </row>
    <row r="364" spans="1:9" ht="22.5">
      <c r="A364" s="202" t="s">
        <v>1265</v>
      </c>
      <c r="B364" s="216" t="s">
        <v>233</v>
      </c>
      <c r="C364" s="216" t="s">
        <v>683</v>
      </c>
      <c r="D364" s="217" t="s">
        <v>684</v>
      </c>
      <c r="E364" s="216" t="s">
        <v>4</v>
      </c>
      <c r="F364" s="218">
        <v>1</v>
      </c>
      <c r="G364" s="219">
        <v>1156.0032</v>
      </c>
      <c r="H364" s="220">
        <f>ROUND((G364*1.2354),2)</f>
        <v>1428.13</v>
      </c>
      <c r="I364" s="221">
        <f>ROUND((F364*H364),2)</f>
        <v>1428.13</v>
      </c>
    </row>
    <row r="365" spans="1:9" ht="22.5">
      <c r="A365" s="202" t="s">
        <v>1266</v>
      </c>
      <c r="B365" s="216" t="s">
        <v>233</v>
      </c>
      <c r="C365" s="216" t="s">
        <v>685</v>
      </c>
      <c r="D365" s="217" t="s">
        <v>686</v>
      </c>
      <c r="E365" s="216" t="s">
        <v>90</v>
      </c>
      <c r="F365" s="218">
        <v>840.12</v>
      </c>
      <c r="G365" s="219">
        <v>4.44768</v>
      </c>
      <c r="H365" s="220">
        <f>ROUND((G365*1.2354),2)</f>
        <v>5.49</v>
      </c>
      <c r="I365" s="221">
        <f>ROUND((F365*H365),2)</f>
        <v>4612.26</v>
      </c>
    </row>
    <row r="366" spans="1:10" ht="11.25">
      <c r="A366" s="204" t="s">
        <v>410</v>
      </c>
      <c r="B366" s="177"/>
      <c r="C366" s="178"/>
      <c r="D366" s="179"/>
      <c r="E366" s="178"/>
      <c r="F366" s="180"/>
      <c r="G366" s="181"/>
      <c r="H366" s="144" t="s">
        <v>80</v>
      </c>
      <c r="I366" s="145">
        <f>SUM(I363:I365)</f>
        <v>11417.39</v>
      </c>
      <c r="J366" s="200"/>
    </row>
    <row r="367" spans="1:9" s="5" customFormat="1" ht="10.5">
      <c r="A367" s="176" t="s">
        <v>501</v>
      </c>
      <c r="B367" s="262" t="s">
        <v>1248</v>
      </c>
      <c r="C367" s="263"/>
      <c r="D367" s="263"/>
      <c r="E367" s="263"/>
      <c r="F367" s="263"/>
      <c r="G367" s="263"/>
      <c r="H367" s="263"/>
      <c r="I367" s="264"/>
    </row>
    <row r="368" spans="1:9" ht="33.75">
      <c r="A368" s="202" t="s">
        <v>1267</v>
      </c>
      <c r="B368" s="216" t="s">
        <v>56</v>
      </c>
      <c r="C368" s="216">
        <v>97097</v>
      </c>
      <c r="D368" s="217" t="s">
        <v>322</v>
      </c>
      <c r="E368" s="216" t="s">
        <v>90</v>
      </c>
      <c r="F368" s="218">
        <v>980.64</v>
      </c>
      <c r="G368" s="219">
        <v>37.42</v>
      </c>
      <c r="H368" s="220">
        <f>ROUND((G368*1.2354),2)</f>
        <v>46.23</v>
      </c>
      <c r="I368" s="221">
        <f>ROUND((F368*H368),2)</f>
        <v>45334.99</v>
      </c>
    </row>
    <row r="369" spans="1:9" ht="33.75">
      <c r="A369" s="202" t="s">
        <v>1268</v>
      </c>
      <c r="B369" s="216" t="s">
        <v>56</v>
      </c>
      <c r="C369" s="216">
        <v>102504</v>
      </c>
      <c r="D369" s="217" t="s">
        <v>163</v>
      </c>
      <c r="E369" s="216" t="s">
        <v>54</v>
      </c>
      <c r="F369" s="218">
        <v>409.4</v>
      </c>
      <c r="G369" s="219">
        <v>10.85</v>
      </c>
      <c r="H369" s="220">
        <f>ROUND((G369*1.2354),2)</f>
        <v>13.4</v>
      </c>
      <c r="I369" s="221">
        <f>ROUND((F369*H369),2)</f>
        <v>5485.96</v>
      </c>
    </row>
    <row r="370" spans="1:10" ht="11.25">
      <c r="A370" s="204" t="s">
        <v>501</v>
      </c>
      <c r="B370" s="177"/>
      <c r="C370" s="178"/>
      <c r="D370" s="179"/>
      <c r="E370" s="178"/>
      <c r="F370" s="180"/>
      <c r="G370" s="181"/>
      <c r="H370" s="144" t="s">
        <v>80</v>
      </c>
      <c r="I370" s="145">
        <f>SUM(I368:I369)</f>
        <v>50820.95</v>
      </c>
      <c r="J370" s="200"/>
    </row>
    <row r="371" spans="1:9" ht="11.25">
      <c r="A371" s="203"/>
      <c r="B371" s="118"/>
      <c r="C371" s="119"/>
      <c r="D371" s="120"/>
      <c r="E371" s="119"/>
      <c r="F371" s="121"/>
      <c r="G371" s="122"/>
      <c r="H371" s="123" t="s">
        <v>72</v>
      </c>
      <c r="I371" s="210">
        <f>I370+I366</f>
        <v>62238.34</v>
      </c>
    </row>
    <row r="372" spans="1:9" s="4" customFormat="1" ht="10.5">
      <c r="A372" s="175">
        <v>20</v>
      </c>
      <c r="B372" s="205" t="s">
        <v>311</v>
      </c>
      <c r="C372" s="206"/>
      <c r="D372" s="206"/>
      <c r="E372" s="206"/>
      <c r="F372" s="206"/>
      <c r="G372" s="206"/>
      <c r="H372" s="206"/>
      <c r="I372" s="207"/>
    </row>
    <row r="373" spans="1:9" s="5" customFormat="1" ht="10.5">
      <c r="A373" s="176" t="s">
        <v>417</v>
      </c>
      <c r="B373" s="262" t="s">
        <v>312</v>
      </c>
      <c r="C373" s="263"/>
      <c r="D373" s="263"/>
      <c r="E373" s="263"/>
      <c r="F373" s="263"/>
      <c r="G373" s="263"/>
      <c r="H373" s="263"/>
      <c r="I373" s="264"/>
    </row>
    <row r="374" spans="1:9" ht="22.5">
      <c r="A374" s="202" t="s">
        <v>1269</v>
      </c>
      <c r="B374" s="216" t="s">
        <v>56</v>
      </c>
      <c r="C374" s="216">
        <v>99803</v>
      </c>
      <c r="D374" s="217" t="s">
        <v>169</v>
      </c>
      <c r="E374" s="216" t="s">
        <v>90</v>
      </c>
      <c r="F374" s="218">
        <v>221.41</v>
      </c>
      <c r="G374" s="219">
        <v>2.21</v>
      </c>
      <c r="H374" s="220">
        <f>ROUND((G374*1.2354),2)</f>
        <v>2.73</v>
      </c>
      <c r="I374" s="221">
        <f>ROUND((F374*H374),2)</f>
        <v>604.45</v>
      </c>
    </row>
    <row r="375" spans="1:10" ht="11.25">
      <c r="A375" s="204" t="s">
        <v>417</v>
      </c>
      <c r="B375" s="177"/>
      <c r="C375" s="178"/>
      <c r="D375" s="179"/>
      <c r="E375" s="178"/>
      <c r="F375" s="180"/>
      <c r="G375" s="181"/>
      <c r="H375" s="144" t="s">
        <v>80</v>
      </c>
      <c r="I375" s="145">
        <f>SUM(I374)</f>
        <v>604.45</v>
      </c>
      <c r="J375" s="200"/>
    </row>
    <row r="376" spans="1:9" ht="11.25">
      <c r="A376" s="203"/>
      <c r="B376" s="118"/>
      <c r="C376" s="119"/>
      <c r="D376" s="120"/>
      <c r="E376" s="119"/>
      <c r="F376" s="121"/>
      <c r="G376" s="122"/>
      <c r="H376" s="123" t="s">
        <v>72</v>
      </c>
      <c r="I376" s="210">
        <f>I375</f>
        <v>604.45</v>
      </c>
    </row>
    <row r="377" spans="1:10" ht="12">
      <c r="A377" s="124"/>
      <c r="B377" s="125"/>
      <c r="C377" s="126"/>
      <c r="D377" s="127"/>
      <c r="E377" s="126"/>
      <c r="F377" s="128"/>
      <c r="G377" s="129"/>
      <c r="H377" s="130" t="s">
        <v>73</v>
      </c>
      <c r="I377" s="209">
        <f>I376+I371+I360+I346+I333+I319+I256+I246+I209+I170+I156+I151+I146+I134+I128+I122+I108+I91+I61+I31</f>
        <v>2328904.3499999996</v>
      </c>
      <c r="J377" s="238">
        <f>SUM(I12:I376)/3</f>
        <v>2328904.349999998</v>
      </c>
    </row>
    <row r="378" spans="1:10" ht="12">
      <c r="A378" s="242"/>
      <c r="B378" s="243"/>
      <c r="C378" s="244"/>
      <c r="D378" s="245"/>
      <c r="E378" s="244"/>
      <c r="F378" s="246"/>
      <c r="G378" s="247"/>
      <c r="H378" s="248"/>
      <c r="I378" s="249"/>
      <c r="J378" s="238"/>
    </row>
    <row r="379" spans="1:9" ht="11.25">
      <c r="A379" s="133" t="s">
        <v>36</v>
      </c>
      <c r="G379" s="76"/>
      <c r="H379" s="76"/>
      <c r="I379" s="77"/>
    </row>
    <row r="380" spans="1:9" ht="11.25">
      <c r="A380" s="86" t="s">
        <v>1356</v>
      </c>
      <c r="B380" s="86"/>
      <c r="G380" s="76"/>
      <c r="H380" s="76"/>
      <c r="I380" s="77"/>
    </row>
    <row r="381" spans="1:9" ht="11.25">
      <c r="A381" s="134"/>
      <c r="G381" s="76"/>
      <c r="H381" s="76"/>
      <c r="I381" s="77"/>
    </row>
    <row r="382" spans="1:9" ht="12" thickBot="1">
      <c r="A382" s="112"/>
      <c r="B382" s="66"/>
      <c r="C382" s="66"/>
      <c r="D382" s="67"/>
      <c r="E382" s="66"/>
      <c r="F382" s="68"/>
      <c r="G382" s="69"/>
      <c r="H382" s="69"/>
      <c r="I382" s="70"/>
    </row>
    <row r="383" ht="11.25"/>
    <row r="384" ht="11.25"/>
    <row r="385" ht="11.25"/>
    <row r="386" ht="11.25"/>
    <row r="387" ht="11.25"/>
    <row r="388" ht="11.25"/>
    <row r="389" ht="11.25"/>
    <row r="390" ht="11.25"/>
    <row r="391" ht="11.25"/>
    <row r="392" ht="11.25"/>
    <row r="393" ht="11.25"/>
    <row r="394" ht="11.25"/>
    <row r="395" ht="11.25"/>
    <row r="396" spans="1:9" s="5" customFormat="1" ht="11.25">
      <c r="A396" s="2"/>
      <c r="B396" s="2"/>
      <c r="C396" s="2"/>
      <c r="D396" s="3"/>
      <c r="E396" s="2"/>
      <c r="F396" s="6"/>
      <c r="G396" s="7"/>
      <c r="H396" s="7"/>
      <c r="I396" s="7"/>
    </row>
    <row r="397" spans="1:9" s="5" customFormat="1" ht="11.25">
      <c r="A397" s="2"/>
      <c r="B397" s="2"/>
      <c r="C397" s="2"/>
      <c r="D397" s="3"/>
      <c r="E397" s="2"/>
      <c r="F397" s="6"/>
      <c r="G397" s="7"/>
      <c r="H397" s="7"/>
      <c r="I397" s="7"/>
    </row>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1" ht="11.25"/>
    <row r="452" ht="11.25"/>
    <row r="453" ht="11.25"/>
    <row r="454" ht="11.25"/>
    <row r="455" ht="11.25"/>
    <row r="456" ht="11.25"/>
    <row r="457" ht="11.25"/>
    <row r="458" ht="11.25"/>
    <row r="459" ht="11.25"/>
    <row r="460" ht="11.25"/>
    <row r="461" ht="11.25"/>
    <row r="462" ht="11.25"/>
    <row r="463" ht="11.25"/>
    <row r="464" ht="11.25"/>
    <row r="465" ht="11.25"/>
    <row r="466" ht="11.25"/>
    <row r="467" ht="11.25"/>
    <row r="468" ht="11.25"/>
    <row r="614" ht="11.25"/>
    <row r="615" ht="11.25"/>
    <row r="616" ht="11.25"/>
    <row r="617" ht="11.25"/>
    <row r="618" ht="11.25"/>
    <row r="619" ht="11.25"/>
    <row r="620" ht="11.25"/>
    <row r="621" ht="11.25"/>
    <row r="622" ht="11.25"/>
    <row r="623" ht="11.25"/>
    <row r="624" ht="11.25"/>
    <row r="625" ht="11.25"/>
    <row r="626" ht="11.25"/>
    <row r="627" ht="11.25"/>
    <row r="628" ht="11.25"/>
    <row r="629" ht="11.25"/>
    <row r="667" ht="11.25"/>
    <row r="669" ht="11.25"/>
    <row r="670" ht="11.25"/>
    <row r="671" ht="11.25"/>
    <row r="672" ht="11.25"/>
    <row r="673" ht="11.25"/>
    <row r="674" ht="11.25"/>
    <row r="675" ht="11.25"/>
    <row r="676" ht="11.25"/>
    <row r="677" ht="11.25"/>
    <row r="678" ht="11.25"/>
    <row r="679" ht="11.25"/>
    <row r="680" ht="11.25"/>
    <row r="681" ht="11.25"/>
    <row r="682" ht="11.25"/>
    <row r="683" ht="11.25"/>
    <row r="684" ht="11.25"/>
    <row r="685" ht="11.25"/>
    <row r="686" ht="11.25"/>
    <row r="687" ht="11.25"/>
    <row r="688" ht="11.25"/>
    <row r="689" ht="11.25"/>
    <row r="690" ht="11.25"/>
    <row r="691" ht="11.25"/>
    <row r="692" ht="11.25"/>
    <row r="693" ht="11.25"/>
    <row r="694" ht="11.25"/>
    <row r="695" ht="11.25"/>
    <row r="696" ht="11.25"/>
    <row r="697" ht="11.25"/>
    <row r="698" ht="11.25"/>
    <row r="699" ht="11.25"/>
    <row r="700" ht="11.25"/>
    <row r="701" ht="11.25"/>
    <row r="702" ht="11.25"/>
    <row r="703" ht="11.25"/>
    <row r="704" ht="11.25"/>
    <row r="705" ht="11.25"/>
    <row r="706" ht="11.25"/>
    <row r="707" ht="11.25"/>
    <row r="708" ht="11.25"/>
    <row r="709" ht="11.25"/>
    <row r="710" ht="11.25"/>
    <row r="711" ht="11.25"/>
    <row r="712" ht="11.25"/>
    <row r="713" ht="11.25"/>
    <row r="714" ht="11.25"/>
    <row r="715" ht="11.25"/>
    <row r="716" ht="11.25"/>
    <row r="717" ht="11.25"/>
    <row r="718" ht="11.25"/>
    <row r="719" ht="11.25"/>
    <row r="720" ht="11.25"/>
    <row r="721" ht="11.25"/>
    <row r="722" ht="11.25"/>
    <row r="723" ht="11.25"/>
    <row r="724" ht="11.25"/>
    <row r="725" ht="11.25"/>
    <row r="726" ht="11.25"/>
    <row r="727" ht="11.25"/>
    <row r="728" ht="11.25"/>
    <row r="729" ht="11.25"/>
    <row r="730" ht="11.25"/>
    <row r="731" ht="11.25"/>
    <row r="732" ht="11.25"/>
    <row r="733" ht="11.25"/>
    <row r="734" ht="11.25"/>
    <row r="735" ht="11.25"/>
    <row r="736" ht="11.25"/>
    <row r="737" ht="11.25"/>
    <row r="738" ht="11.25"/>
    <row r="739" ht="11.25"/>
    <row r="740" ht="11.25"/>
    <row r="741" ht="11.25"/>
    <row r="742" ht="11.25"/>
    <row r="743" ht="11.25"/>
    <row r="744" ht="11.25"/>
    <row r="745" ht="11.25"/>
    <row r="746" ht="11.25"/>
    <row r="747" ht="11.25"/>
    <row r="748" ht="11.25"/>
    <row r="749" ht="11.25"/>
    <row r="750" ht="11.25"/>
    <row r="751" ht="11.25"/>
    <row r="752" ht="11.25"/>
    <row r="753" ht="11.25"/>
    <row r="754" ht="11.25"/>
    <row r="755" ht="11.25"/>
    <row r="756" ht="11.25"/>
    <row r="757" ht="11.25"/>
    <row r="758" ht="11.25"/>
    <row r="759" ht="11.25"/>
    <row r="760" ht="11.25"/>
    <row r="761" ht="11.25"/>
    <row r="762" ht="11.25"/>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4" ht="11.25"/>
    <row r="785" ht="11.25"/>
    <row r="786" ht="11.25"/>
    <row r="787" ht="11.25"/>
    <row r="788" ht="11.25"/>
    <row r="789" ht="11.25"/>
    <row r="790" ht="11.25"/>
    <row r="791" ht="11.25"/>
    <row r="792" ht="11.25"/>
    <row r="794" ht="11.25"/>
    <row r="795" ht="11.25"/>
    <row r="796" ht="11.25"/>
    <row r="797" ht="11.25"/>
    <row r="799" ht="11.25"/>
    <row r="800" ht="11.25"/>
    <row r="801" ht="11.25"/>
    <row r="802" ht="11.25"/>
    <row r="803" ht="11.25"/>
    <row r="804" ht="11.25"/>
    <row r="805" ht="11.25"/>
    <row r="806" ht="11.25"/>
    <row r="807" ht="11.25"/>
    <row r="808" ht="11.25"/>
    <row r="809" ht="11.25"/>
    <row r="810" ht="11.25"/>
    <row r="811" ht="11.25"/>
    <row r="812" ht="11.25"/>
    <row r="813" ht="11.25"/>
    <row r="814" ht="11.25"/>
    <row r="815" ht="11.25"/>
    <row r="816" ht="11.25"/>
    <row r="817" ht="11.25"/>
    <row r="818" ht="11.25"/>
    <row r="819" ht="11.25"/>
    <row r="820" ht="11.25"/>
    <row r="821" ht="11.25"/>
    <row r="822" ht="11.25"/>
    <row r="823" ht="11.25"/>
    <row r="824" ht="11.25"/>
    <row r="825" ht="11.25"/>
    <row r="826" ht="11.25"/>
    <row r="827" ht="11.25"/>
    <row r="828" ht="11.25"/>
    <row r="829" ht="11.25"/>
    <row r="830" ht="11.25"/>
    <row r="831" ht="11.25"/>
    <row r="832" ht="11.25"/>
    <row r="833" ht="11.25"/>
    <row r="834" ht="11.25"/>
    <row r="835" ht="11.25"/>
    <row r="836" ht="11.25"/>
    <row r="837" ht="11.25"/>
    <row r="838" ht="11.25"/>
    <row r="839" ht="11.25"/>
    <row r="840" ht="11.25"/>
    <row r="842" ht="11.25"/>
    <row r="843" ht="11.25"/>
    <row r="844" ht="11.25"/>
    <row r="845" ht="11.25"/>
    <row r="846" ht="11.25"/>
    <row r="847" ht="11.25"/>
    <row r="848" ht="11.25"/>
    <row r="849" ht="11.25"/>
    <row r="850" ht="11.25"/>
    <row r="851" ht="11.25"/>
    <row r="852" ht="11.25"/>
    <row r="853" ht="11.25"/>
    <row r="854" ht="11.25"/>
    <row r="855" ht="11.25"/>
    <row r="856" ht="11.25"/>
    <row r="857" ht="11.25"/>
    <row r="858" ht="11.25"/>
    <row r="859" ht="11.25"/>
    <row r="860" ht="11.25"/>
    <row r="861" ht="11.25"/>
    <row r="862" ht="11.25"/>
    <row r="863" ht="11.25"/>
    <row r="864" ht="11.25"/>
    <row r="865" ht="11.25"/>
    <row r="866" ht="11.25"/>
    <row r="867" ht="11.25"/>
    <row r="868" ht="11.25"/>
    <row r="869" ht="11.25"/>
    <row r="870" ht="11.25"/>
    <row r="871" ht="11.25"/>
    <row r="872" ht="11.25"/>
    <row r="873" ht="11.25"/>
    <row r="874" ht="11.25"/>
    <row r="875" ht="11.25"/>
    <row r="876" ht="11.25"/>
    <row r="877" ht="11.25"/>
    <row r="878" ht="11.25"/>
    <row r="879" ht="11.25"/>
    <row r="880" ht="11.25"/>
    <row r="881" ht="11.25"/>
    <row r="882" ht="11.25"/>
    <row r="883" ht="11.25"/>
    <row r="884" ht="11.25"/>
    <row r="885" ht="11.25"/>
    <row r="886" ht="11.25"/>
    <row r="887" ht="11.25"/>
    <row r="888" ht="11.25"/>
    <row r="889" ht="11.25"/>
    <row r="890" ht="11.25"/>
    <row r="891" ht="11.25"/>
    <row r="892" ht="11.25"/>
    <row r="893" ht="11.25"/>
    <row r="894" ht="11.25"/>
    <row r="895" ht="11.25"/>
    <row r="896" ht="11.25"/>
    <row r="897" ht="11.25"/>
    <row r="898" ht="11.25"/>
    <row r="899" ht="11.25"/>
  </sheetData>
  <sheetProtection/>
  <mergeCells count="1">
    <mergeCell ref="A7:I8"/>
  </mergeCells>
  <printOptions/>
  <pageMargins left="0.5118110236220472" right="0.5118110236220472" top="0.7874015748031497" bottom="0.7874015748031497" header="0.31496062992125984" footer="0.31496062992125984"/>
  <pageSetup fitToHeight="0" fitToWidth="1" horizontalDpi="600" verticalDpi="600" orientation="portrait" paperSize="9" scale="56" r:id="rId3"/>
  <headerFooter>
    <oddFooter>&amp;CPágina &amp;P de &amp;N</oddFooter>
  </headerFooter>
  <rowBreaks count="7" manualBreakCount="7">
    <brk id="50" max="8" man="1"/>
    <brk id="91" max="8" man="1"/>
    <brk id="134" max="8" man="1"/>
    <brk id="178" max="8" man="1"/>
    <brk id="209" max="8" man="1"/>
    <brk id="246" max="8" man="1"/>
    <brk id="346" max="8" man="1"/>
  </rowBreaks>
  <legacyDrawing r:id="rId2"/>
</worksheet>
</file>

<file path=xl/worksheets/sheet2.xml><?xml version="1.0" encoding="utf-8"?>
<worksheet xmlns="http://schemas.openxmlformats.org/spreadsheetml/2006/main" xmlns:r="http://schemas.openxmlformats.org/officeDocument/2006/relationships">
  <sheetPr codeName="Planilha3">
    <pageSetUpPr fitToPage="1"/>
  </sheetPr>
  <dimension ref="A1:O687"/>
  <sheetViews>
    <sheetView showGridLines="0" view="pageBreakPreview" zoomScaleSheetLayoutView="100" zoomScalePageLayoutView="0" workbookViewId="0" topLeftCell="A1">
      <pane ySplit="9" topLeftCell="A10" activePane="bottomLeft" state="frozen"/>
      <selection pane="topLeft" activeCell="D396" sqref="D396"/>
      <selection pane="bottomLeft" activeCell="D396" sqref="D396"/>
    </sheetView>
  </sheetViews>
  <sheetFormatPr defaultColWidth="9.140625" defaultRowHeight="15"/>
  <cols>
    <col min="1" max="1" width="15.00390625" style="12" customWidth="1"/>
    <col min="2" max="2" width="14.421875" style="12" customWidth="1"/>
    <col min="3" max="3" width="9.8515625" style="12" customWidth="1"/>
    <col min="4" max="4" width="42.421875" style="199" bestFit="1" customWidth="1"/>
    <col min="5" max="5" width="9.7109375" style="12" customWidth="1"/>
    <col min="6" max="6" width="10.8515625" style="12" customWidth="1"/>
    <col min="7" max="10" width="9.7109375" style="12" customWidth="1"/>
    <col min="11" max="11" width="11.00390625" style="12" bestFit="1" customWidth="1"/>
    <col min="12" max="12" width="9.7109375" style="12" customWidth="1"/>
    <col min="13" max="13" width="12.7109375" style="12" customWidth="1"/>
    <col min="14" max="14" width="15.8515625" style="12" bestFit="1" customWidth="1"/>
    <col min="15" max="16384" width="9.140625" style="12" customWidth="1"/>
  </cols>
  <sheetData>
    <row r="1" spans="1:13" ht="11.25">
      <c r="A1" s="71"/>
      <c r="B1" s="72"/>
      <c r="C1" s="72"/>
      <c r="D1" s="56"/>
      <c r="E1" s="72"/>
      <c r="F1" s="72"/>
      <c r="G1" s="105"/>
      <c r="H1" s="105"/>
      <c r="I1" s="82"/>
      <c r="J1" s="82"/>
      <c r="K1" s="82"/>
      <c r="L1" s="82"/>
      <c r="M1" s="83"/>
    </row>
    <row r="2" spans="1:13" ht="11.25">
      <c r="A2" s="111"/>
      <c r="B2" s="107" t="s">
        <v>11</v>
      </c>
      <c r="C2" s="3" t="s">
        <v>964</v>
      </c>
      <c r="D2" s="3"/>
      <c r="E2" s="2"/>
      <c r="F2" s="107" t="s">
        <v>14</v>
      </c>
      <c r="G2" s="185">
        <v>45261</v>
      </c>
      <c r="H2" s="108"/>
      <c r="I2" s="186"/>
      <c r="M2" s="84"/>
    </row>
    <row r="3" spans="1:13" ht="11.25">
      <c r="A3" s="111"/>
      <c r="B3" s="107" t="s">
        <v>12</v>
      </c>
      <c r="C3" s="3" t="s">
        <v>509</v>
      </c>
      <c r="D3" s="3"/>
      <c r="E3" s="2"/>
      <c r="F3" s="107" t="s">
        <v>15</v>
      </c>
      <c r="G3" s="85">
        <v>0.23535496426352442</v>
      </c>
      <c r="H3" s="108"/>
      <c r="I3" s="186"/>
      <c r="M3" s="84"/>
    </row>
    <row r="4" spans="1:13" ht="11.25">
      <c r="A4" s="111"/>
      <c r="B4" s="107" t="s">
        <v>42</v>
      </c>
      <c r="C4" s="3" t="s">
        <v>510</v>
      </c>
      <c r="D4" s="3"/>
      <c r="E4" s="2"/>
      <c r="F4" s="107"/>
      <c r="G4" s="201"/>
      <c r="H4" s="108"/>
      <c r="I4" s="186"/>
      <c r="M4" s="84"/>
    </row>
    <row r="5" spans="1:13" ht="11.25">
      <c r="A5" s="111"/>
      <c r="B5" s="107" t="s">
        <v>13</v>
      </c>
      <c r="C5" s="3" t="s">
        <v>511</v>
      </c>
      <c r="D5" s="3"/>
      <c r="E5" s="2"/>
      <c r="F5" s="107"/>
      <c r="G5" s="201"/>
      <c r="H5" s="188"/>
      <c r="I5" s="186"/>
      <c r="M5" s="84"/>
    </row>
    <row r="6" spans="1:13" ht="11.25">
      <c r="A6" s="111"/>
      <c r="B6" s="107"/>
      <c r="C6" s="3"/>
      <c r="D6" s="3"/>
      <c r="E6" s="2"/>
      <c r="F6" s="187"/>
      <c r="G6" s="187"/>
      <c r="H6" s="188"/>
      <c r="I6" s="186"/>
      <c r="M6" s="84"/>
    </row>
    <row r="7" spans="1:13" ht="12" thickBot="1">
      <c r="A7" s="78"/>
      <c r="B7" s="2"/>
      <c r="C7" s="2"/>
      <c r="D7" s="3"/>
      <c r="E7" s="2"/>
      <c r="F7" s="2"/>
      <c r="G7" s="108"/>
      <c r="H7" s="108"/>
      <c r="M7" s="84"/>
    </row>
    <row r="8" spans="1:14" ht="15.75">
      <c r="A8" s="343" t="s">
        <v>37</v>
      </c>
      <c r="B8" s="344"/>
      <c r="C8" s="344"/>
      <c r="D8" s="344"/>
      <c r="E8" s="344"/>
      <c r="F8" s="344"/>
      <c r="G8" s="344"/>
      <c r="H8" s="344"/>
      <c r="I8" s="344"/>
      <c r="J8" s="344"/>
      <c r="K8" s="344"/>
      <c r="L8" s="344"/>
      <c r="M8" s="345"/>
      <c r="N8" s="233"/>
    </row>
    <row r="9" spans="1:14" s="1" customFormat="1" ht="12">
      <c r="A9" s="259" t="s">
        <v>0</v>
      </c>
      <c r="B9" s="261" t="s">
        <v>1</v>
      </c>
      <c r="C9" s="261" t="s">
        <v>2</v>
      </c>
      <c r="D9" s="211" t="s">
        <v>3</v>
      </c>
      <c r="E9" s="103" t="s">
        <v>38</v>
      </c>
      <c r="F9" s="103" t="s">
        <v>47</v>
      </c>
      <c r="G9" s="103" t="s">
        <v>48</v>
      </c>
      <c r="H9" s="103" t="s">
        <v>49</v>
      </c>
      <c r="I9" s="103" t="s">
        <v>50</v>
      </c>
      <c r="J9" s="103" t="s">
        <v>39</v>
      </c>
      <c r="K9" s="103" t="s">
        <v>87</v>
      </c>
      <c r="L9" s="257" t="s">
        <v>4</v>
      </c>
      <c r="M9" s="229" t="s">
        <v>40</v>
      </c>
      <c r="N9" s="239"/>
    </row>
    <row r="10" spans="1:14" ht="11.25">
      <c r="A10" s="148">
        <v>1</v>
      </c>
      <c r="B10" s="39" t="s">
        <v>212</v>
      </c>
      <c r="C10" s="40"/>
      <c r="D10" s="40"/>
      <c r="E10" s="41"/>
      <c r="F10" s="41"/>
      <c r="G10" s="41"/>
      <c r="H10" s="41"/>
      <c r="I10" s="41"/>
      <c r="J10" s="41"/>
      <c r="K10" s="41"/>
      <c r="L10" s="41"/>
      <c r="M10" s="42"/>
      <c r="N10" s="240"/>
    </row>
    <row r="11" spans="1:14" ht="11.25">
      <c r="A11" s="212" t="s">
        <v>8</v>
      </c>
      <c r="B11" s="43" t="s">
        <v>9</v>
      </c>
      <c r="C11" s="44"/>
      <c r="D11" s="44"/>
      <c r="E11" s="45"/>
      <c r="F11" s="45"/>
      <c r="G11" s="45"/>
      <c r="H11" s="45"/>
      <c r="I11" s="45"/>
      <c r="J11" s="45"/>
      <c r="K11" s="45"/>
      <c r="L11" s="45"/>
      <c r="M11" s="46"/>
      <c r="N11" s="240"/>
    </row>
    <row r="12" spans="1:14" ht="11.25">
      <c r="A12" s="256" t="s">
        <v>41</v>
      </c>
      <c r="B12" s="215" t="s">
        <v>195</v>
      </c>
      <c r="C12" s="47" t="s">
        <v>45</v>
      </c>
      <c r="D12" s="91" t="s">
        <v>9</v>
      </c>
      <c r="E12" s="48"/>
      <c r="F12" s="48"/>
      <c r="G12" s="48"/>
      <c r="H12" s="48"/>
      <c r="I12" s="48"/>
      <c r="J12" s="48"/>
      <c r="K12" s="48"/>
      <c r="L12" s="215" t="s">
        <v>70</v>
      </c>
      <c r="M12" s="49">
        <v>6</v>
      </c>
      <c r="N12" s="235"/>
    </row>
    <row r="13" spans="1:14" ht="11.25">
      <c r="A13" s="50"/>
      <c r="B13" s="171"/>
      <c r="C13" s="52"/>
      <c r="D13" s="53" t="s">
        <v>213</v>
      </c>
      <c r="E13" s="54">
        <v>6</v>
      </c>
      <c r="F13" s="54"/>
      <c r="G13" s="54"/>
      <c r="H13" s="54"/>
      <c r="I13" s="54"/>
      <c r="J13" s="54"/>
      <c r="K13" s="54"/>
      <c r="L13" s="54"/>
      <c r="M13" s="49">
        <v>6</v>
      </c>
      <c r="N13" s="241"/>
    </row>
    <row r="14" spans="1:14" ht="33.75">
      <c r="A14" s="256" t="s">
        <v>194</v>
      </c>
      <c r="B14" s="215" t="s">
        <v>56</v>
      </c>
      <c r="C14" s="47">
        <v>93210</v>
      </c>
      <c r="D14" s="91" t="s">
        <v>91</v>
      </c>
      <c r="E14" s="48"/>
      <c r="F14" s="48"/>
      <c r="G14" s="48"/>
      <c r="H14" s="48"/>
      <c r="I14" s="48"/>
      <c r="J14" s="48"/>
      <c r="K14" s="48"/>
      <c r="L14" s="215" t="s">
        <v>90</v>
      </c>
      <c r="M14" s="49">
        <v>28.38</v>
      </c>
      <c r="N14" s="235"/>
    </row>
    <row r="15" spans="1:14" ht="11.25">
      <c r="A15" s="50"/>
      <c r="B15" s="171"/>
      <c r="C15" s="52"/>
      <c r="D15" s="53" t="s">
        <v>214</v>
      </c>
      <c r="E15" s="54">
        <v>1</v>
      </c>
      <c r="F15" s="54"/>
      <c r="G15" s="54">
        <v>4.3</v>
      </c>
      <c r="H15" s="54">
        <v>6.6</v>
      </c>
      <c r="I15" s="54"/>
      <c r="J15" s="54"/>
      <c r="K15" s="54"/>
      <c r="L15" s="54"/>
      <c r="M15" s="49">
        <v>28.38</v>
      </c>
      <c r="N15" s="241"/>
    </row>
    <row r="16" spans="1:14" ht="45">
      <c r="A16" s="256" t="s">
        <v>196</v>
      </c>
      <c r="B16" s="215" t="s">
        <v>193</v>
      </c>
      <c r="C16" s="47">
        <v>10777</v>
      </c>
      <c r="D16" s="91" t="s">
        <v>1326</v>
      </c>
      <c r="E16" s="48"/>
      <c r="F16" s="48"/>
      <c r="G16" s="48"/>
      <c r="H16" s="48"/>
      <c r="I16" s="48"/>
      <c r="J16" s="48"/>
      <c r="K16" s="48"/>
      <c r="L16" s="215" t="s">
        <v>207</v>
      </c>
      <c r="M16" s="49">
        <v>6</v>
      </c>
      <c r="N16" s="235"/>
    </row>
    <row r="17" spans="1:14" ht="11.25">
      <c r="A17" s="50"/>
      <c r="B17" s="171"/>
      <c r="C17" s="52"/>
      <c r="D17" s="53" t="s">
        <v>213</v>
      </c>
      <c r="E17" s="54">
        <v>6</v>
      </c>
      <c r="F17" s="54"/>
      <c r="G17" s="54"/>
      <c r="H17" s="54"/>
      <c r="I17" s="54"/>
      <c r="J17" s="54"/>
      <c r="K17" s="54"/>
      <c r="L17" s="54"/>
      <c r="M17" s="49">
        <v>6</v>
      </c>
      <c r="N17" s="241"/>
    </row>
    <row r="18" spans="1:14" ht="33.75">
      <c r="A18" s="256" t="s">
        <v>197</v>
      </c>
      <c r="B18" s="215" t="s">
        <v>193</v>
      </c>
      <c r="C18" s="47">
        <v>4813</v>
      </c>
      <c r="D18" s="91" t="s">
        <v>1336</v>
      </c>
      <c r="E18" s="48"/>
      <c r="F18" s="48"/>
      <c r="G18" s="48"/>
      <c r="H18" s="48"/>
      <c r="I18" s="48"/>
      <c r="J18" s="48"/>
      <c r="K18" s="48"/>
      <c r="L18" s="215" t="s">
        <v>201</v>
      </c>
      <c r="M18" s="49">
        <v>2.26</v>
      </c>
      <c r="N18" s="235"/>
    </row>
    <row r="19" spans="1:14" ht="11.25">
      <c r="A19" s="50"/>
      <c r="B19" s="171"/>
      <c r="C19" s="52"/>
      <c r="D19" s="53" t="s">
        <v>215</v>
      </c>
      <c r="E19" s="54">
        <v>1</v>
      </c>
      <c r="F19" s="54"/>
      <c r="G19" s="54">
        <v>2</v>
      </c>
      <c r="H19" s="54"/>
      <c r="I19" s="54">
        <v>1.13</v>
      </c>
      <c r="J19" s="54"/>
      <c r="K19" s="54"/>
      <c r="L19" s="54"/>
      <c r="M19" s="49">
        <v>2.26</v>
      </c>
      <c r="N19" s="241"/>
    </row>
    <row r="20" spans="1:14" ht="11.25">
      <c r="A20" s="256" t="s">
        <v>198</v>
      </c>
      <c r="B20" s="215" t="s">
        <v>195</v>
      </c>
      <c r="C20" s="47" t="s">
        <v>216</v>
      </c>
      <c r="D20" s="91" t="s">
        <v>230</v>
      </c>
      <c r="E20" s="48"/>
      <c r="F20" s="48"/>
      <c r="G20" s="48"/>
      <c r="H20" s="48"/>
      <c r="I20" s="48"/>
      <c r="J20" s="48"/>
      <c r="K20" s="48"/>
      <c r="L20" s="215" t="s">
        <v>231</v>
      </c>
      <c r="M20" s="49">
        <v>1</v>
      </c>
      <c r="N20" s="235"/>
    </row>
    <row r="21" spans="1:14" ht="11.25">
      <c r="A21" s="50"/>
      <c r="B21" s="171"/>
      <c r="C21" s="52"/>
      <c r="D21" s="53" t="s">
        <v>217</v>
      </c>
      <c r="E21" s="54">
        <v>1</v>
      </c>
      <c r="F21" s="54"/>
      <c r="G21" s="54"/>
      <c r="H21" s="54"/>
      <c r="I21" s="54"/>
      <c r="J21" s="54"/>
      <c r="K21" s="54"/>
      <c r="L21" s="54"/>
      <c r="M21" s="49">
        <v>1</v>
      </c>
      <c r="N21" s="241"/>
    </row>
    <row r="22" spans="1:14" ht="11.25">
      <c r="A22" s="256" t="s">
        <v>220</v>
      </c>
      <c r="B22" s="215" t="s">
        <v>195</v>
      </c>
      <c r="C22" s="47" t="s">
        <v>218</v>
      </c>
      <c r="D22" s="91" t="s">
        <v>232</v>
      </c>
      <c r="E22" s="48"/>
      <c r="F22" s="48"/>
      <c r="G22" s="48"/>
      <c r="H22" s="48"/>
      <c r="I22" s="48"/>
      <c r="J22" s="48"/>
      <c r="K22" s="48"/>
      <c r="L22" s="215" t="s">
        <v>231</v>
      </c>
      <c r="M22" s="49">
        <v>1</v>
      </c>
      <c r="N22" s="235"/>
    </row>
    <row r="23" spans="1:14" ht="11.25">
      <c r="A23" s="50"/>
      <c r="B23" s="171"/>
      <c r="C23" s="52"/>
      <c r="D23" s="53" t="s">
        <v>219</v>
      </c>
      <c r="E23" s="54">
        <v>1</v>
      </c>
      <c r="F23" s="54"/>
      <c r="G23" s="54"/>
      <c r="H23" s="54"/>
      <c r="I23" s="54"/>
      <c r="J23" s="54"/>
      <c r="K23" s="54"/>
      <c r="L23" s="54"/>
      <c r="M23" s="49">
        <v>1</v>
      </c>
      <c r="N23" s="241"/>
    </row>
    <row r="24" spans="1:14" ht="11.25">
      <c r="A24" s="212" t="s">
        <v>10</v>
      </c>
      <c r="B24" s="43" t="s">
        <v>921</v>
      </c>
      <c r="C24" s="44"/>
      <c r="D24" s="44"/>
      <c r="E24" s="45"/>
      <c r="F24" s="45"/>
      <c r="G24" s="45"/>
      <c r="H24" s="45"/>
      <c r="I24" s="45"/>
      <c r="J24" s="45"/>
      <c r="K24" s="45"/>
      <c r="L24" s="45"/>
      <c r="M24" s="46"/>
      <c r="N24" s="240"/>
    </row>
    <row r="25" spans="1:14" ht="33.75">
      <c r="A25" s="256" t="s">
        <v>71</v>
      </c>
      <c r="B25" s="215" t="s">
        <v>56</v>
      </c>
      <c r="C25" s="198">
        <v>97624</v>
      </c>
      <c r="D25" s="91" t="s">
        <v>170</v>
      </c>
      <c r="E25" s="48"/>
      <c r="F25" s="48"/>
      <c r="G25" s="48"/>
      <c r="H25" s="48"/>
      <c r="I25" s="48"/>
      <c r="J25" s="48"/>
      <c r="K25" s="48"/>
      <c r="L25" s="215" t="s">
        <v>55</v>
      </c>
      <c r="M25" s="49">
        <v>66.0555</v>
      </c>
      <c r="N25" s="235"/>
    </row>
    <row r="26" spans="1:14" ht="22.5">
      <c r="A26" s="50"/>
      <c r="B26" s="51"/>
      <c r="C26" s="52"/>
      <c r="D26" s="53" t="s">
        <v>965</v>
      </c>
      <c r="E26" s="54">
        <v>1</v>
      </c>
      <c r="F26" s="54"/>
      <c r="G26" s="54"/>
      <c r="H26" s="54">
        <v>0.15</v>
      </c>
      <c r="I26" s="54"/>
      <c r="J26" s="54">
        <v>413.87</v>
      </c>
      <c r="K26" s="54"/>
      <c r="L26" s="54"/>
      <c r="M26" s="49">
        <v>62.0805</v>
      </c>
      <c r="N26" s="241"/>
    </row>
    <row r="27" spans="1:14" ht="33.75">
      <c r="A27" s="50"/>
      <c r="B27" s="51"/>
      <c r="C27" s="52"/>
      <c r="D27" s="53" t="s">
        <v>966</v>
      </c>
      <c r="E27" s="54">
        <v>1</v>
      </c>
      <c r="F27" s="54"/>
      <c r="G27" s="54"/>
      <c r="H27" s="54">
        <v>0.15</v>
      </c>
      <c r="I27" s="54"/>
      <c r="J27" s="54">
        <v>26.5</v>
      </c>
      <c r="K27" s="54"/>
      <c r="L27" s="54"/>
      <c r="M27" s="49">
        <v>3.9749999999999996</v>
      </c>
      <c r="N27" s="241"/>
    </row>
    <row r="28" spans="1:14" ht="22.5">
      <c r="A28" s="256" t="s">
        <v>199</v>
      </c>
      <c r="B28" s="215" t="s">
        <v>56</v>
      </c>
      <c r="C28" s="198">
        <v>97631</v>
      </c>
      <c r="D28" s="91" t="s">
        <v>173</v>
      </c>
      <c r="E28" s="48"/>
      <c r="F28" s="48"/>
      <c r="G28" s="48"/>
      <c r="H28" s="48"/>
      <c r="I28" s="48"/>
      <c r="J28" s="48"/>
      <c r="K28" s="48"/>
      <c r="L28" s="215" t="s">
        <v>90</v>
      </c>
      <c r="M28" s="49">
        <v>870.27</v>
      </c>
      <c r="N28" s="235"/>
    </row>
    <row r="29" spans="1:14" ht="22.5">
      <c r="A29" s="50"/>
      <c r="B29" s="51"/>
      <c r="C29" s="52"/>
      <c r="D29" s="53" t="s">
        <v>967</v>
      </c>
      <c r="E29" s="54">
        <v>817.27</v>
      </c>
      <c r="F29" s="54"/>
      <c r="G29" s="54"/>
      <c r="H29" s="54"/>
      <c r="I29" s="54"/>
      <c r="J29" s="54"/>
      <c r="K29" s="54"/>
      <c r="L29" s="54"/>
      <c r="M29" s="49">
        <v>817.27</v>
      </c>
      <c r="N29" s="241"/>
    </row>
    <row r="30" spans="1:14" ht="22.5">
      <c r="A30" s="50"/>
      <c r="B30" s="51"/>
      <c r="C30" s="52"/>
      <c r="D30" s="53" t="s">
        <v>968</v>
      </c>
      <c r="E30" s="54">
        <v>53</v>
      </c>
      <c r="F30" s="54"/>
      <c r="G30" s="54"/>
      <c r="H30" s="54"/>
      <c r="I30" s="54"/>
      <c r="J30" s="54"/>
      <c r="K30" s="54"/>
      <c r="L30" s="54"/>
      <c r="M30" s="49">
        <v>53</v>
      </c>
      <c r="N30" s="241"/>
    </row>
    <row r="31" spans="1:14" ht="33.75">
      <c r="A31" s="256" t="s">
        <v>380</v>
      </c>
      <c r="B31" s="215" t="s">
        <v>56</v>
      </c>
      <c r="C31" s="198">
        <v>97629</v>
      </c>
      <c r="D31" s="91" t="s">
        <v>172</v>
      </c>
      <c r="E31" s="48"/>
      <c r="F31" s="48"/>
      <c r="G31" s="48"/>
      <c r="H31" s="48"/>
      <c r="I31" s="48"/>
      <c r="J31" s="48"/>
      <c r="K31" s="48"/>
      <c r="L31" s="215" t="s">
        <v>55</v>
      </c>
      <c r="M31" s="49">
        <v>13.870000000000001</v>
      </c>
      <c r="N31" s="235"/>
    </row>
    <row r="32" spans="1:14" ht="22.5">
      <c r="A32" s="50"/>
      <c r="B32" s="51"/>
      <c r="C32" s="52"/>
      <c r="D32" s="315" t="s">
        <v>969</v>
      </c>
      <c r="E32" s="268">
        <v>5.9</v>
      </c>
      <c r="F32" s="54"/>
      <c r="G32" s="54"/>
      <c r="H32" s="54"/>
      <c r="I32" s="54"/>
      <c r="J32" s="54"/>
      <c r="K32" s="54"/>
      <c r="L32" s="54"/>
      <c r="M32" s="49">
        <v>5.9</v>
      </c>
      <c r="N32" s="241"/>
    </row>
    <row r="33" spans="1:14" ht="11.25">
      <c r="A33" s="50"/>
      <c r="B33" s="51"/>
      <c r="C33" s="52"/>
      <c r="D33" s="315" t="s">
        <v>970</v>
      </c>
      <c r="E33" s="268">
        <v>7.97</v>
      </c>
      <c r="F33" s="54"/>
      <c r="G33" s="54"/>
      <c r="H33" s="54"/>
      <c r="I33" s="54"/>
      <c r="J33" s="54"/>
      <c r="K33" s="54"/>
      <c r="L33" s="54"/>
      <c r="M33" s="49">
        <v>7.97</v>
      </c>
      <c r="N33" s="241"/>
    </row>
    <row r="34" spans="1:14" ht="33.75">
      <c r="A34" s="256" t="s">
        <v>1000</v>
      </c>
      <c r="B34" s="215" t="s">
        <v>56</v>
      </c>
      <c r="C34" s="198">
        <v>97627</v>
      </c>
      <c r="D34" s="91" t="s">
        <v>171</v>
      </c>
      <c r="E34" s="48"/>
      <c r="F34" s="48"/>
      <c r="G34" s="48"/>
      <c r="H34" s="48"/>
      <c r="I34" s="48"/>
      <c r="J34" s="48"/>
      <c r="K34" s="48"/>
      <c r="L34" s="215" t="s">
        <v>55</v>
      </c>
      <c r="M34" s="49">
        <v>2.91918</v>
      </c>
      <c r="N34" s="235"/>
    </row>
    <row r="35" spans="1:14" ht="11.25">
      <c r="A35" s="50"/>
      <c r="B35" s="51"/>
      <c r="C35" s="52"/>
      <c r="D35" s="315" t="s">
        <v>971</v>
      </c>
      <c r="E35" s="300">
        <v>1</v>
      </c>
      <c r="F35" s="300"/>
      <c r="G35" s="300">
        <v>44.23</v>
      </c>
      <c r="H35" s="300">
        <v>0.15</v>
      </c>
      <c r="I35" s="300">
        <v>0.44</v>
      </c>
      <c r="J35" s="54"/>
      <c r="K35" s="54"/>
      <c r="L35" s="54"/>
      <c r="M35" s="49">
        <v>2.91918</v>
      </c>
      <c r="N35" s="241"/>
    </row>
    <row r="36" spans="1:14" ht="33.75">
      <c r="A36" s="256" t="s">
        <v>1001</v>
      </c>
      <c r="B36" s="215" t="s">
        <v>56</v>
      </c>
      <c r="C36" s="198">
        <v>97643</v>
      </c>
      <c r="D36" s="91" t="s">
        <v>174</v>
      </c>
      <c r="E36" s="48"/>
      <c r="F36" s="48"/>
      <c r="G36" s="48"/>
      <c r="H36" s="48"/>
      <c r="I36" s="48"/>
      <c r="J36" s="48"/>
      <c r="K36" s="48"/>
      <c r="L36" s="215" t="s">
        <v>90</v>
      </c>
      <c r="M36" s="49">
        <v>8.39</v>
      </c>
      <c r="N36" s="235"/>
    </row>
    <row r="37" spans="1:14" ht="11.25">
      <c r="A37" s="50"/>
      <c r="B37" s="51"/>
      <c r="C37" s="52"/>
      <c r="D37" s="303" t="s">
        <v>972</v>
      </c>
      <c r="E37" s="268">
        <v>8.39</v>
      </c>
      <c r="F37" s="54"/>
      <c r="G37" s="54"/>
      <c r="H37" s="54"/>
      <c r="I37" s="54"/>
      <c r="J37" s="54"/>
      <c r="K37" s="54"/>
      <c r="L37" s="54"/>
      <c r="M37" s="49">
        <v>8.39</v>
      </c>
      <c r="N37" s="241"/>
    </row>
    <row r="38" spans="1:14" ht="22.5">
      <c r="A38" s="256" t="s">
        <v>1002</v>
      </c>
      <c r="B38" s="215" t="s">
        <v>56</v>
      </c>
      <c r="C38" s="198">
        <v>97663</v>
      </c>
      <c r="D38" s="91" t="s">
        <v>177</v>
      </c>
      <c r="E38" s="48"/>
      <c r="F38" s="48"/>
      <c r="G38" s="48"/>
      <c r="H38" s="48"/>
      <c r="I38" s="48"/>
      <c r="J38" s="48"/>
      <c r="K38" s="48"/>
      <c r="L38" s="215" t="s">
        <v>89</v>
      </c>
      <c r="M38" s="49">
        <v>19</v>
      </c>
      <c r="N38" s="235"/>
    </row>
    <row r="39" spans="1:14" ht="11.25">
      <c r="A39" s="50"/>
      <c r="B39" s="51"/>
      <c r="C39" s="52"/>
      <c r="D39" s="303" t="s">
        <v>973</v>
      </c>
      <c r="E39" s="268">
        <v>15</v>
      </c>
      <c r="F39" s="54"/>
      <c r="G39" s="54"/>
      <c r="H39" s="54"/>
      <c r="I39" s="54"/>
      <c r="J39" s="54"/>
      <c r="K39" s="54"/>
      <c r="L39" s="54"/>
      <c r="M39" s="49">
        <v>15</v>
      </c>
      <c r="N39" s="241"/>
    </row>
    <row r="40" spans="1:14" ht="11.25">
      <c r="A40" s="50"/>
      <c r="B40" s="51"/>
      <c r="C40" s="52"/>
      <c r="D40" s="303" t="s">
        <v>974</v>
      </c>
      <c r="E40" s="268">
        <v>4</v>
      </c>
      <c r="F40" s="54"/>
      <c r="G40" s="54"/>
      <c r="H40" s="54"/>
      <c r="I40" s="54"/>
      <c r="J40" s="54"/>
      <c r="K40" s="54"/>
      <c r="L40" s="54"/>
      <c r="M40" s="49">
        <v>4</v>
      </c>
      <c r="N40" s="241"/>
    </row>
    <row r="41" spans="1:14" ht="22.5">
      <c r="A41" s="256" t="s">
        <v>1003</v>
      </c>
      <c r="B41" s="215" t="s">
        <v>56</v>
      </c>
      <c r="C41" s="198">
        <v>97644</v>
      </c>
      <c r="D41" s="91" t="s">
        <v>175</v>
      </c>
      <c r="E41" s="48"/>
      <c r="F41" s="48"/>
      <c r="G41" s="48"/>
      <c r="H41" s="48"/>
      <c r="I41" s="48"/>
      <c r="J41" s="48"/>
      <c r="K41" s="48"/>
      <c r="L41" s="215" t="s">
        <v>90</v>
      </c>
      <c r="M41" s="49">
        <v>140.54999999999998</v>
      </c>
      <c r="N41" s="235"/>
    </row>
    <row r="42" spans="1:14" ht="22.5">
      <c r="A42" s="50"/>
      <c r="B42" s="51"/>
      <c r="C42" s="52"/>
      <c r="D42" s="303" t="s">
        <v>975</v>
      </c>
      <c r="E42" s="268">
        <v>9</v>
      </c>
      <c r="F42" s="268"/>
      <c r="G42" s="268"/>
      <c r="H42" s="268">
        <v>0.7</v>
      </c>
      <c r="I42" s="268">
        <v>2.1</v>
      </c>
      <c r="J42" s="268"/>
      <c r="K42" s="316"/>
      <c r="L42" s="314"/>
      <c r="M42" s="317">
        <v>13.23</v>
      </c>
      <c r="N42" s="241"/>
    </row>
    <row r="43" spans="1:14" ht="22.5">
      <c r="A43" s="50"/>
      <c r="B43" s="51"/>
      <c r="C43" s="52"/>
      <c r="D43" s="303" t="s">
        <v>976</v>
      </c>
      <c r="E43" s="268">
        <v>2</v>
      </c>
      <c r="F43" s="268"/>
      <c r="G43" s="268"/>
      <c r="H43" s="268">
        <v>0.8</v>
      </c>
      <c r="I43" s="268">
        <v>2.1</v>
      </c>
      <c r="J43" s="268"/>
      <c r="K43" s="316"/>
      <c r="L43" s="314"/>
      <c r="M43" s="317">
        <v>3.3600000000000003</v>
      </c>
      <c r="N43" s="241"/>
    </row>
    <row r="44" spans="1:14" ht="22.5">
      <c r="A44" s="50"/>
      <c r="B44" s="51"/>
      <c r="C44" s="52"/>
      <c r="D44" s="303" t="s">
        <v>977</v>
      </c>
      <c r="E44" s="268">
        <v>19</v>
      </c>
      <c r="F44" s="268"/>
      <c r="G44" s="268"/>
      <c r="H44" s="268">
        <v>0.9</v>
      </c>
      <c r="I44" s="268">
        <v>2.1</v>
      </c>
      <c r="J44" s="268"/>
      <c r="K44" s="316"/>
      <c r="L44" s="314"/>
      <c r="M44" s="317">
        <v>35.910000000000004</v>
      </c>
      <c r="N44" s="241"/>
    </row>
    <row r="45" spans="1:14" ht="22.5">
      <c r="A45" s="50"/>
      <c r="B45" s="51"/>
      <c r="C45" s="52"/>
      <c r="D45" s="303" t="s">
        <v>978</v>
      </c>
      <c r="E45" s="268">
        <v>1</v>
      </c>
      <c r="F45" s="268"/>
      <c r="G45" s="268"/>
      <c r="H45" s="268">
        <v>1</v>
      </c>
      <c r="I45" s="268">
        <v>2.1</v>
      </c>
      <c r="J45" s="268"/>
      <c r="K45" s="316"/>
      <c r="L45" s="314"/>
      <c r="M45" s="317">
        <v>2.1</v>
      </c>
      <c r="N45" s="241"/>
    </row>
    <row r="46" spans="1:14" ht="22.5">
      <c r="A46" s="50"/>
      <c r="B46" s="51"/>
      <c r="C46" s="52"/>
      <c r="D46" s="303" t="s">
        <v>979</v>
      </c>
      <c r="E46" s="268">
        <v>2</v>
      </c>
      <c r="F46" s="268"/>
      <c r="G46" s="268"/>
      <c r="H46" s="268">
        <v>1.4</v>
      </c>
      <c r="I46" s="268">
        <v>2.1</v>
      </c>
      <c r="J46" s="268"/>
      <c r="K46" s="316"/>
      <c r="L46" s="314"/>
      <c r="M46" s="317">
        <v>5.88</v>
      </c>
      <c r="N46" s="241"/>
    </row>
    <row r="47" spans="1:14" ht="22.5">
      <c r="A47" s="50"/>
      <c r="B47" s="51"/>
      <c r="C47" s="52"/>
      <c r="D47" s="303" t="s">
        <v>980</v>
      </c>
      <c r="E47" s="268">
        <v>1</v>
      </c>
      <c r="F47" s="268"/>
      <c r="G47" s="268"/>
      <c r="H47" s="268">
        <v>1.67</v>
      </c>
      <c r="I47" s="268">
        <v>2.1</v>
      </c>
      <c r="J47" s="268"/>
      <c r="K47" s="316"/>
      <c r="L47" s="314"/>
      <c r="M47" s="317">
        <v>3.507</v>
      </c>
      <c r="N47" s="241"/>
    </row>
    <row r="48" spans="1:14" ht="22.5">
      <c r="A48" s="50"/>
      <c r="B48" s="51"/>
      <c r="C48" s="52"/>
      <c r="D48" s="303" t="s">
        <v>981</v>
      </c>
      <c r="E48" s="268">
        <v>1</v>
      </c>
      <c r="F48" s="268"/>
      <c r="G48" s="268"/>
      <c r="H48" s="268">
        <v>1.7</v>
      </c>
      <c r="I48" s="268">
        <v>2.11</v>
      </c>
      <c r="J48" s="268"/>
      <c r="K48" s="316"/>
      <c r="L48" s="314"/>
      <c r="M48" s="317">
        <v>3.5869999999999997</v>
      </c>
      <c r="N48" s="241"/>
    </row>
    <row r="49" spans="1:14" ht="22.5">
      <c r="A49" s="50"/>
      <c r="B49" s="51"/>
      <c r="C49" s="52"/>
      <c r="D49" s="303" t="s">
        <v>982</v>
      </c>
      <c r="E49" s="268">
        <v>1</v>
      </c>
      <c r="F49" s="268"/>
      <c r="G49" s="268"/>
      <c r="H49" s="268">
        <v>6</v>
      </c>
      <c r="I49" s="268">
        <v>3.8</v>
      </c>
      <c r="J49" s="268"/>
      <c r="K49" s="316"/>
      <c r="L49" s="314"/>
      <c r="M49" s="317">
        <v>22.799999999999997</v>
      </c>
      <c r="N49" s="241"/>
    </row>
    <row r="50" spans="1:14" ht="22.5">
      <c r="A50" s="50"/>
      <c r="B50" s="51"/>
      <c r="C50" s="52"/>
      <c r="D50" s="303" t="s">
        <v>983</v>
      </c>
      <c r="E50" s="268">
        <v>1</v>
      </c>
      <c r="F50" s="268"/>
      <c r="G50" s="268"/>
      <c r="H50" s="268">
        <v>2.8</v>
      </c>
      <c r="I50" s="268">
        <v>2.5</v>
      </c>
      <c r="J50" s="268"/>
      <c r="K50" s="316"/>
      <c r="L50" s="314"/>
      <c r="M50" s="317">
        <v>7</v>
      </c>
      <c r="N50" s="241"/>
    </row>
    <row r="51" spans="1:14" ht="22.5">
      <c r="A51" s="50"/>
      <c r="B51" s="51"/>
      <c r="C51" s="52"/>
      <c r="D51" s="303" t="s">
        <v>984</v>
      </c>
      <c r="E51" s="268">
        <v>1</v>
      </c>
      <c r="F51" s="268"/>
      <c r="G51" s="268"/>
      <c r="H51" s="268">
        <v>6</v>
      </c>
      <c r="I51" s="268">
        <v>3.8</v>
      </c>
      <c r="J51" s="268"/>
      <c r="K51" s="316"/>
      <c r="L51" s="314"/>
      <c r="M51" s="317">
        <v>22.799999999999997</v>
      </c>
      <c r="N51" s="241"/>
    </row>
    <row r="52" spans="1:14" ht="22.5">
      <c r="A52" s="50"/>
      <c r="B52" s="51"/>
      <c r="C52" s="52"/>
      <c r="D52" s="303" t="s">
        <v>985</v>
      </c>
      <c r="E52" s="268">
        <v>1</v>
      </c>
      <c r="F52" s="268"/>
      <c r="G52" s="268"/>
      <c r="H52" s="268">
        <v>2.85</v>
      </c>
      <c r="I52" s="268">
        <v>2.1</v>
      </c>
      <c r="J52" s="268"/>
      <c r="K52" s="316"/>
      <c r="L52" s="314"/>
      <c r="M52" s="317">
        <v>5.985</v>
      </c>
      <c r="N52" s="241"/>
    </row>
    <row r="53" spans="1:14" ht="22.5">
      <c r="A53" s="50"/>
      <c r="B53" s="51"/>
      <c r="C53" s="52"/>
      <c r="D53" s="303" t="s">
        <v>986</v>
      </c>
      <c r="E53" s="268">
        <v>2</v>
      </c>
      <c r="F53" s="268"/>
      <c r="G53" s="268"/>
      <c r="H53" s="268">
        <v>0.9</v>
      </c>
      <c r="I53" s="268">
        <v>2.1</v>
      </c>
      <c r="J53" s="268"/>
      <c r="K53" s="316"/>
      <c r="L53" s="314"/>
      <c r="M53" s="317">
        <v>3.7800000000000002</v>
      </c>
      <c r="N53" s="241"/>
    </row>
    <row r="54" spans="1:14" ht="22.5">
      <c r="A54" s="50"/>
      <c r="B54" s="51"/>
      <c r="C54" s="52"/>
      <c r="D54" s="303" t="s">
        <v>987</v>
      </c>
      <c r="E54" s="268">
        <v>1</v>
      </c>
      <c r="F54" s="268"/>
      <c r="G54" s="268"/>
      <c r="H54" s="268">
        <v>3.93</v>
      </c>
      <c r="I54" s="268">
        <v>2.7</v>
      </c>
      <c r="J54" s="268"/>
      <c r="K54" s="316"/>
      <c r="L54" s="314"/>
      <c r="M54" s="317">
        <v>10.611</v>
      </c>
      <c r="N54" s="241"/>
    </row>
    <row r="55" spans="1:14" ht="22.5">
      <c r="A55" s="256" t="s">
        <v>1004</v>
      </c>
      <c r="B55" s="215" t="s">
        <v>56</v>
      </c>
      <c r="C55" s="198">
        <v>97645</v>
      </c>
      <c r="D55" s="91" t="s">
        <v>176</v>
      </c>
      <c r="E55" s="48"/>
      <c r="F55" s="48"/>
      <c r="G55" s="48"/>
      <c r="H55" s="48"/>
      <c r="I55" s="48"/>
      <c r="J55" s="48"/>
      <c r="K55" s="48"/>
      <c r="L55" s="215" t="s">
        <v>90</v>
      </c>
      <c r="M55" s="49">
        <v>39.09499999999999</v>
      </c>
      <c r="N55" s="235"/>
    </row>
    <row r="56" spans="1:14" ht="22.5">
      <c r="A56" s="50"/>
      <c r="B56" s="51"/>
      <c r="C56" s="52"/>
      <c r="D56" s="303" t="s">
        <v>988</v>
      </c>
      <c r="E56" s="268">
        <v>1</v>
      </c>
      <c r="F56" s="268"/>
      <c r="G56" s="268"/>
      <c r="H56" s="268">
        <v>0.5</v>
      </c>
      <c r="I56" s="268">
        <v>0.5</v>
      </c>
      <c r="J56" s="268"/>
      <c r="K56" s="316"/>
      <c r="L56" s="314"/>
      <c r="M56" s="317">
        <v>0.25</v>
      </c>
      <c r="N56" s="241"/>
    </row>
    <row r="57" spans="1:14" ht="22.5">
      <c r="A57" s="50"/>
      <c r="B57" s="51"/>
      <c r="C57" s="52"/>
      <c r="D57" s="303" t="s">
        <v>989</v>
      </c>
      <c r="E57" s="268">
        <v>2</v>
      </c>
      <c r="F57" s="268"/>
      <c r="G57" s="268"/>
      <c r="H57" s="268">
        <v>1.1</v>
      </c>
      <c r="I57" s="268">
        <v>0.8</v>
      </c>
      <c r="J57" s="268"/>
      <c r="K57" s="316"/>
      <c r="L57" s="314"/>
      <c r="M57" s="317">
        <v>1.7600000000000002</v>
      </c>
      <c r="N57" s="241"/>
    </row>
    <row r="58" spans="1:14" ht="22.5">
      <c r="A58" s="50"/>
      <c r="B58" s="51"/>
      <c r="C58" s="52"/>
      <c r="D58" s="303" t="s">
        <v>990</v>
      </c>
      <c r="E58" s="268">
        <v>1</v>
      </c>
      <c r="F58" s="268"/>
      <c r="G58" s="268"/>
      <c r="H58" s="268">
        <v>1.3</v>
      </c>
      <c r="I58" s="268">
        <v>1.21</v>
      </c>
      <c r="J58" s="268"/>
      <c r="K58" s="316"/>
      <c r="L58" s="314"/>
      <c r="M58" s="317">
        <v>1.573</v>
      </c>
      <c r="N58" s="241"/>
    </row>
    <row r="59" spans="1:14" ht="22.5">
      <c r="A59" s="50"/>
      <c r="B59" s="51"/>
      <c r="C59" s="52"/>
      <c r="D59" s="303" t="s">
        <v>991</v>
      </c>
      <c r="E59" s="268">
        <v>1</v>
      </c>
      <c r="F59" s="268"/>
      <c r="G59" s="268"/>
      <c r="H59" s="268">
        <v>1.31</v>
      </c>
      <c r="I59" s="268">
        <v>1.45</v>
      </c>
      <c r="J59" s="268"/>
      <c r="K59" s="316"/>
      <c r="L59" s="314"/>
      <c r="M59" s="317">
        <v>1.8995</v>
      </c>
      <c r="N59" s="241"/>
    </row>
    <row r="60" spans="1:14" ht="22.5">
      <c r="A60" s="50"/>
      <c r="B60" s="51"/>
      <c r="C60" s="52"/>
      <c r="D60" s="303" t="s">
        <v>992</v>
      </c>
      <c r="E60" s="268">
        <v>9</v>
      </c>
      <c r="F60" s="268"/>
      <c r="G60" s="268"/>
      <c r="H60" s="268">
        <v>1.5</v>
      </c>
      <c r="I60" s="268">
        <v>0.8</v>
      </c>
      <c r="J60" s="268"/>
      <c r="K60" s="316"/>
      <c r="L60" s="314"/>
      <c r="M60" s="317">
        <v>10.8</v>
      </c>
      <c r="N60" s="241"/>
    </row>
    <row r="61" spans="1:14" ht="22.5">
      <c r="A61" s="50"/>
      <c r="B61" s="51"/>
      <c r="C61" s="52"/>
      <c r="D61" s="303" t="s">
        <v>993</v>
      </c>
      <c r="E61" s="268">
        <v>1</v>
      </c>
      <c r="F61" s="268"/>
      <c r="G61" s="268"/>
      <c r="H61" s="268">
        <v>1.59</v>
      </c>
      <c r="I61" s="268">
        <v>1.21</v>
      </c>
      <c r="J61" s="268"/>
      <c r="K61" s="316"/>
      <c r="L61" s="314"/>
      <c r="M61" s="317">
        <v>1.9239</v>
      </c>
      <c r="N61" s="241"/>
    </row>
    <row r="62" spans="1:14" ht="22.5">
      <c r="A62" s="50"/>
      <c r="B62" s="51"/>
      <c r="C62" s="52"/>
      <c r="D62" s="303" t="s">
        <v>994</v>
      </c>
      <c r="E62" s="268">
        <v>1</v>
      </c>
      <c r="F62" s="268"/>
      <c r="G62" s="268"/>
      <c r="H62" s="268">
        <v>1.7</v>
      </c>
      <c r="I62" s="268">
        <v>1.21</v>
      </c>
      <c r="J62" s="268"/>
      <c r="K62" s="316"/>
      <c r="L62" s="314"/>
      <c r="M62" s="317">
        <v>2.057</v>
      </c>
      <c r="N62" s="241"/>
    </row>
    <row r="63" spans="1:14" ht="22.5">
      <c r="A63" s="50"/>
      <c r="B63" s="51"/>
      <c r="C63" s="52"/>
      <c r="D63" s="303" t="s">
        <v>995</v>
      </c>
      <c r="E63" s="268">
        <v>1</v>
      </c>
      <c r="F63" s="268"/>
      <c r="G63" s="268"/>
      <c r="H63" s="268">
        <v>1.88</v>
      </c>
      <c r="I63" s="268">
        <v>1.21</v>
      </c>
      <c r="J63" s="268"/>
      <c r="K63" s="316"/>
      <c r="L63" s="314"/>
      <c r="M63" s="317">
        <v>2.2748</v>
      </c>
      <c r="N63" s="241"/>
    </row>
    <row r="64" spans="1:14" ht="22.5">
      <c r="A64" s="50"/>
      <c r="B64" s="51"/>
      <c r="C64" s="52"/>
      <c r="D64" s="303" t="s">
        <v>996</v>
      </c>
      <c r="E64" s="268">
        <v>2</v>
      </c>
      <c r="F64" s="268"/>
      <c r="G64" s="268"/>
      <c r="H64" s="268">
        <v>1.98</v>
      </c>
      <c r="I64" s="268">
        <v>1.21</v>
      </c>
      <c r="J64" s="268"/>
      <c r="K64" s="316"/>
      <c r="L64" s="314"/>
      <c r="M64" s="317">
        <v>4.7916</v>
      </c>
      <c r="N64" s="241"/>
    </row>
    <row r="65" spans="1:14" ht="22.5">
      <c r="A65" s="50"/>
      <c r="B65" s="51"/>
      <c r="C65" s="52"/>
      <c r="D65" s="303" t="s">
        <v>997</v>
      </c>
      <c r="E65" s="268">
        <v>1</v>
      </c>
      <c r="F65" s="268"/>
      <c r="G65" s="268"/>
      <c r="H65" s="268">
        <v>2.87</v>
      </c>
      <c r="I65" s="268">
        <v>1.42</v>
      </c>
      <c r="J65" s="268"/>
      <c r="K65" s="316"/>
      <c r="L65" s="314"/>
      <c r="M65" s="317">
        <v>4.0754</v>
      </c>
      <c r="N65" s="241"/>
    </row>
    <row r="66" spans="1:14" ht="22.5">
      <c r="A66" s="50"/>
      <c r="B66" s="51"/>
      <c r="C66" s="52"/>
      <c r="D66" s="303" t="s">
        <v>998</v>
      </c>
      <c r="E66" s="268">
        <v>1</v>
      </c>
      <c r="F66" s="268"/>
      <c r="G66" s="268"/>
      <c r="H66" s="268">
        <v>2.88</v>
      </c>
      <c r="I66" s="268">
        <v>1.21</v>
      </c>
      <c r="J66" s="268"/>
      <c r="K66" s="316"/>
      <c r="L66" s="314"/>
      <c r="M66" s="317">
        <v>3.4848</v>
      </c>
      <c r="N66" s="241"/>
    </row>
    <row r="67" spans="1:14" ht="22.5">
      <c r="A67" s="50"/>
      <c r="B67" s="51"/>
      <c r="C67" s="52"/>
      <c r="D67" s="303" t="s">
        <v>999</v>
      </c>
      <c r="E67" s="268">
        <v>1</v>
      </c>
      <c r="F67" s="268"/>
      <c r="G67" s="268"/>
      <c r="H67" s="268">
        <v>2.9</v>
      </c>
      <c r="I67" s="268">
        <v>1.45</v>
      </c>
      <c r="J67" s="268"/>
      <c r="K67" s="316"/>
      <c r="L67" s="314"/>
      <c r="M67" s="317">
        <v>4.205</v>
      </c>
      <c r="N67" s="241"/>
    </row>
    <row r="68" spans="1:14" ht="56.25">
      <c r="A68" s="256" t="s">
        <v>1005</v>
      </c>
      <c r="B68" s="215" t="s">
        <v>56</v>
      </c>
      <c r="C68" s="47">
        <v>100977</v>
      </c>
      <c r="D68" s="91" t="s">
        <v>179</v>
      </c>
      <c r="E68" s="48"/>
      <c r="F68" s="48"/>
      <c r="G68" s="48"/>
      <c r="H68" s="48"/>
      <c r="I68" s="48"/>
      <c r="J68" s="48"/>
      <c r="K68" s="48"/>
      <c r="L68" s="215" t="s">
        <v>55</v>
      </c>
      <c r="M68" s="49">
        <v>69.7428242</v>
      </c>
      <c r="N68" s="235"/>
    </row>
    <row r="69" spans="1:14" ht="11.25">
      <c r="A69" s="50" t="s">
        <v>1008</v>
      </c>
      <c r="B69" s="171"/>
      <c r="C69" s="52">
        <v>1.4</v>
      </c>
      <c r="D69" s="53" t="s">
        <v>1007</v>
      </c>
      <c r="E69" s="54">
        <v>49.816303000000005</v>
      </c>
      <c r="F69" s="54"/>
      <c r="G69" s="54"/>
      <c r="H69" s="54"/>
      <c r="I69" s="54"/>
      <c r="J69" s="54"/>
      <c r="K69" s="54"/>
      <c r="L69" s="54"/>
      <c r="M69" s="49">
        <v>49.816303000000005</v>
      </c>
      <c r="N69" s="241"/>
    </row>
    <row r="70" spans="1:14" ht="33.75">
      <c r="A70" s="256" t="s">
        <v>1006</v>
      </c>
      <c r="B70" s="215" t="s">
        <v>56</v>
      </c>
      <c r="C70" s="47">
        <v>97914</v>
      </c>
      <c r="D70" s="91" t="s">
        <v>178</v>
      </c>
      <c r="E70" s="48"/>
      <c r="F70" s="48"/>
      <c r="G70" s="48"/>
      <c r="H70" s="48"/>
      <c r="I70" s="48"/>
      <c r="J70" s="48"/>
      <c r="K70" s="48"/>
      <c r="L70" s="215" t="s">
        <v>168</v>
      </c>
      <c r="M70" s="49">
        <v>1394.856484</v>
      </c>
      <c r="N70" s="235"/>
    </row>
    <row r="71" spans="1:14" ht="11.25">
      <c r="A71" s="50"/>
      <c r="B71" s="171"/>
      <c r="C71" s="52"/>
      <c r="D71" s="53" t="s">
        <v>245</v>
      </c>
      <c r="E71" s="54">
        <v>69.7428242</v>
      </c>
      <c r="F71" s="54"/>
      <c r="G71" s="54"/>
      <c r="H71" s="54"/>
      <c r="I71" s="54"/>
      <c r="J71" s="54"/>
      <c r="K71" s="54">
        <v>20</v>
      </c>
      <c r="L71" s="54"/>
      <c r="M71" s="49">
        <v>1394.856484</v>
      </c>
      <c r="N71" s="241"/>
    </row>
    <row r="72" spans="1:14" ht="11.25">
      <c r="A72" s="148">
        <v>2</v>
      </c>
      <c r="B72" s="274" t="s">
        <v>223</v>
      </c>
      <c r="C72" s="40"/>
      <c r="D72" s="40"/>
      <c r="E72" s="41"/>
      <c r="F72" s="41"/>
      <c r="G72" s="41"/>
      <c r="H72" s="41"/>
      <c r="I72" s="41"/>
      <c r="J72" s="41"/>
      <c r="K72" s="41"/>
      <c r="L72" s="41"/>
      <c r="M72" s="42"/>
      <c r="N72" s="240"/>
    </row>
    <row r="73" spans="1:14" ht="11.25">
      <c r="A73" s="212" t="s">
        <v>248</v>
      </c>
      <c r="B73" s="43" t="s">
        <v>502</v>
      </c>
      <c r="C73" s="44"/>
      <c r="D73" s="44"/>
      <c r="E73" s="45"/>
      <c r="F73" s="45"/>
      <c r="G73" s="45"/>
      <c r="H73" s="45"/>
      <c r="I73" s="45"/>
      <c r="J73" s="45"/>
      <c r="K73" s="45"/>
      <c r="L73" s="45"/>
      <c r="M73" s="46"/>
      <c r="N73" s="240"/>
    </row>
    <row r="74" spans="1:14" ht="33.75">
      <c r="A74" s="256" t="s">
        <v>265</v>
      </c>
      <c r="B74" s="215" t="s">
        <v>56</v>
      </c>
      <c r="C74" s="47">
        <v>96525</v>
      </c>
      <c r="D74" s="91" t="s">
        <v>331</v>
      </c>
      <c r="E74" s="48"/>
      <c r="F74" s="48"/>
      <c r="G74" s="48"/>
      <c r="H74" s="48"/>
      <c r="I74" s="48"/>
      <c r="J74" s="48"/>
      <c r="K74" s="48"/>
      <c r="L74" s="215" t="s">
        <v>55</v>
      </c>
      <c r="M74" s="49">
        <v>23.34</v>
      </c>
      <c r="N74" s="235"/>
    </row>
    <row r="75" spans="1:14" ht="11.25">
      <c r="A75" s="50"/>
      <c r="B75" s="171"/>
      <c r="C75" s="52"/>
      <c r="D75" s="53" t="s">
        <v>1009</v>
      </c>
      <c r="E75" s="54">
        <v>23.34</v>
      </c>
      <c r="F75" s="54"/>
      <c r="G75" s="54"/>
      <c r="H75" s="54"/>
      <c r="I75" s="54"/>
      <c r="J75" s="54"/>
      <c r="K75" s="54"/>
      <c r="L75" s="54"/>
      <c r="M75" s="49">
        <v>23.34</v>
      </c>
      <c r="N75" s="241"/>
    </row>
    <row r="76" spans="1:14" ht="45">
      <c r="A76" s="256" t="s">
        <v>266</v>
      </c>
      <c r="B76" s="215" t="s">
        <v>56</v>
      </c>
      <c r="C76" s="47">
        <v>96521</v>
      </c>
      <c r="D76" s="91" t="s">
        <v>330</v>
      </c>
      <c r="E76" s="48"/>
      <c r="F76" s="48"/>
      <c r="G76" s="48"/>
      <c r="H76" s="48"/>
      <c r="I76" s="48"/>
      <c r="J76" s="48"/>
      <c r="K76" s="48"/>
      <c r="L76" s="215" t="s">
        <v>55</v>
      </c>
      <c r="M76" s="49">
        <v>27.8292</v>
      </c>
      <c r="N76" s="235"/>
    </row>
    <row r="77" spans="1:14" ht="11.25">
      <c r="A77" s="50"/>
      <c r="B77" s="171"/>
      <c r="C77" s="52"/>
      <c r="D77" s="267" t="s">
        <v>538</v>
      </c>
      <c r="E77" s="268">
        <v>21</v>
      </c>
      <c r="F77" s="268"/>
      <c r="G77" s="268">
        <v>0.86</v>
      </c>
      <c r="H77" s="268">
        <v>0.86</v>
      </c>
      <c r="I77" s="268">
        <v>0.55</v>
      </c>
      <c r="J77" s="54"/>
      <c r="K77" s="54"/>
      <c r="L77" s="54"/>
      <c r="M77" s="49">
        <v>8.542380000000001</v>
      </c>
      <c r="N77" s="241"/>
    </row>
    <row r="78" spans="1:14" ht="11.25">
      <c r="A78" s="50"/>
      <c r="B78" s="171"/>
      <c r="C78" s="52"/>
      <c r="D78" s="267" t="s">
        <v>1010</v>
      </c>
      <c r="E78" s="268">
        <v>1</v>
      </c>
      <c r="F78" s="268"/>
      <c r="G78" s="268">
        <v>0.8</v>
      </c>
      <c r="H78" s="268">
        <v>0.8</v>
      </c>
      <c r="I78" s="268">
        <v>0.55</v>
      </c>
      <c r="J78" s="54"/>
      <c r="K78" s="54"/>
      <c r="L78" s="54"/>
      <c r="M78" s="49">
        <v>0.3520000000000001</v>
      </c>
      <c r="N78" s="241"/>
    </row>
    <row r="79" spans="1:14" ht="11.25">
      <c r="A79" s="50"/>
      <c r="B79" s="171"/>
      <c r="C79" s="52"/>
      <c r="D79" s="267" t="s">
        <v>1011</v>
      </c>
      <c r="E79" s="268">
        <v>2</v>
      </c>
      <c r="F79" s="268"/>
      <c r="G79" s="268">
        <v>0.95</v>
      </c>
      <c r="H79" s="268">
        <v>1.95</v>
      </c>
      <c r="I79" s="268">
        <v>0.95</v>
      </c>
      <c r="J79" s="54"/>
      <c r="K79" s="54"/>
      <c r="L79" s="54"/>
      <c r="M79" s="49">
        <v>3.5197499999999993</v>
      </c>
      <c r="N79" s="241"/>
    </row>
    <row r="80" spans="1:14" ht="11.25">
      <c r="A80" s="50"/>
      <c r="B80" s="171"/>
      <c r="C80" s="52"/>
      <c r="D80" s="267" t="s">
        <v>1012</v>
      </c>
      <c r="E80" s="268">
        <v>19</v>
      </c>
      <c r="F80" s="268"/>
      <c r="G80" s="268">
        <v>0.86</v>
      </c>
      <c r="H80" s="268">
        <v>0.91</v>
      </c>
      <c r="I80" s="268">
        <v>0.55</v>
      </c>
      <c r="J80" s="54"/>
      <c r="K80" s="54"/>
      <c r="L80" s="54"/>
      <c r="M80" s="49">
        <v>8.178170000000001</v>
      </c>
      <c r="N80" s="241"/>
    </row>
    <row r="81" spans="1:14" ht="11.25">
      <c r="A81" s="50"/>
      <c r="B81" s="171"/>
      <c r="C81" s="52"/>
      <c r="D81" s="267" t="s">
        <v>1013</v>
      </c>
      <c r="E81" s="268">
        <v>17</v>
      </c>
      <c r="F81" s="268"/>
      <c r="G81" s="268">
        <v>0.86</v>
      </c>
      <c r="H81" s="268">
        <v>0.9</v>
      </c>
      <c r="I81" s="268">
        <v>0.55</v>
      </c>
      <c r="J81" s="54"/>
      <c r="K81" s="54"/>
      <c r="L81" s="54"/>
      <c r="M81" s="49">
        <v>7.2369</v>
      </c>
      <c r="N81" s="241"/>
    </row>
    <row r="82" spans="1:14" ht="56.25">
      <c r="A82" s="256" t="s">
        <v>267</v>
      </c>
      <c r="B82" s="215" t="s">
        <v>56</v>
      </c>
      <c r="C82" s="47">
        <v>100977</v>
      </c>
      <c r="D82" s="91" t="s">
        <v>179</v>
      </c>
      <c r="E82" s="48"/>
      <c r="F82" s="48"/>
      <c r="G82" s="48"/>
      <c r="H82" s="48"/>
      <c r="I82" s="48"/>
      <c r="J82" s="48"/>
      <c r="K82" s="48"/>
      <c r="L82" s="215" t="s">
        <v>55</v>
      </c>
      <c r="M82" s="49">
        <v>66.51996000000001</v>
      </c>
      <c r="N82" s="235"/>
    </row>
    <row r="83" spans="1:14" ht="11.25">
      <c r="A83" s="50" t="s">
        <v>221</v>
      </c>
      <c r="B83" s="171"/>
      <c r="C83" s="52">
        <v>1.3</v>
      </c>
      <c r="D83" s="53" t="s">
        <v>244</v>
      </c>
      <c r="E83" s="54">
        <v>51.169200000000004</v>
      </c>
      <c r="F83" s="54"/>
      <c r="G83" s="54"/>
      <c r="H83" s="54"/>
      <c r="I83" s="54"/>
      <c r="J83" s="54"/>
      <c r="K83" s="54"/>
      <c r="L83" s="54"/>
      <c r="M83" s="49">
        <v>51.169200000000004</v>
      </c>
      <c r="N83" s="241"/>
    </row>
    <row r="84" spans="1:14" ht="33.75">
      <c r="A84" s="256" t="s">
        <v>268</v>
      </c>
      <c r="B84" s="215" t="s">
        <v>56</v>
      </c>
      <c r="C84" s="47">
        <v>97914</v>
      </c>
      <c r="D84" s="91" t="s">
        <v>178</v>
      </c>
      <c r="E84" s="48"/>
      <c r="F84" s="48"/>
      <c r="G84" s="48"/>
      <c r="H84" s="48"/>
      <c r="I84" s="48"/>
      <c r="J84" s="48"/>
      <c r="K84" s="48"/>
      <c r="L84" s="215" t="s">
        <v>168</v>
      </c>
      <c r="M84" s="49">
        <v>1330.3992000000003</v>
      </c>
      <c r="N84" s="235"/>
    </row>
    <row r="85" spans="1:14" ht="11.25">
      <c r="A85" s="50"/>
      <c r="B85" s="171"/>
      <c r="C85" s="52"/>
      <c r="D85" s="53" t="s">
        <v>245</v>
      </c>
      <c r="E85" s="54">
        <v>66.51996000000001</v>
      </c>
      <c r="F85" s="54"/>
      <c r="G85" s="54"/>
      <c r="H85" s="54"/>
      <c r="I85" s="54"/>
      <c r="J85" s="54"/>
      <c r="K85" s="54">
        <v>20</v>
      </c>
      <c r="L85" s="54"/>
      <c r="M85" s="49">
        <v>1330.3992000000003</v>
      </c>
      <c r="N85" s="241"/>
    </row>
    <row r="86" spans="1:14" ht="11.25">
      <c r="A86" s="212" t="s">
        <v>249</v>
      </c>
      <c r="B86" s="43" t="s">
        <v>222</v>
      </c>
      <c r="C86" s="44"/>
      <c r="D86" s="44"/>
      <c r="E86" s="45"/>
      <c r="F86" s="45"/>
      <c r="G86" s="45"/>
      <c r="H86" s="45"/>
      <c r="I86" s="45"/>
      <c r="J86" s="45"/>
      <c r="K86" s="45"/>
      <c r="L86" s="45"/>
      <c r="M86" s="46"/>
      <c r="N86" s="240"/>
    </row>
    <row r="87" spans="1:14" ht="45">
      <c r="A87" s="256" t="s">
        <v>269</v>
      </c>
      <c r="B87" s="215" t="s">
        <v>56</v>
      </c>
      <c r="C87" s="47">
        <v>100651</v>
      </c>
      <c r="D87" s="91" t="s">
        <v>1272</v>
      </c>
      <c r="E87" s="48"/>
      <c r="F87" s="48"/>
      <c r="G87" s="48"/>
      <c r="H87" s="48"/>
      <c r="I87" s="48"/>
      <c r="J87" s="48"/>
      <c r="K87" s="48"/>
      <c r="L87" s="215" t="s">
        <v>54</v>
      </c>
      <c r="M87" s="49">
        <v>620</v>
      </c>
      <c r="N87" s="235"/>
    </row>
    <row r="88" spans="1:14" ht="11.25">
      <c r="A88" s="50"/>
      <c r="B88" s="171"/>
      <c r="C88" s="52"/>
      <c r="D88" s="267" t="s">
        <v>539</v>
      </c>
      <c r="E88" s="268">
        <v>62</v>
      </c>
      <c r="F88" s="268"/>
      <c r="G88" s="268">
        <v>10</v>
      </c>
      <c r="H88" s="54"/>
      <c r="I88" s="54"/>
      <c r="J88" s="54"/>
      <c r="K88" s="54"/>
      <c r="L88" s="54"/>
      <c r="M88" s="49">
        <v>620</v>
      </c>
      <c r="N88" s="241"/>
    </row>
    <row r="89" spans="1:14" ht="33.75">
      <c r="A89" s="256" t="s">
        <v>270</v>
      </c>
      <c r="B89" s="215" t="s">
        <v>56</v>
      </c>
      <c r="C89" s="47">
        <v>95601</v>
      </c>
      <c r="D89" s="91" t="s">
        <v>110</v>
      </c>
      <c r="E89" s="48"/>
      <c r="F89" s="48"/>
      <c r="G89" s="48"/>
      <c r="H89" s="48"/>
      <c r="I89" s="48"/>
      <c r="J89" s="48"/>
      <c r="K89" s="48"/>
      <c r="L89" s="215" t="s">
        <v>89</v>
      </c>
      <c r="M89" s="49">
        <v>62</v>
      </c>
      <c r="N89" s="235"/>
    </row>
    <row r="90" spans="1:14" ht="11.25">
      <c r="A90" s="50"/>
      <c r="B90" s="171"/>
      <c r="C90" s="52"/>
      <c r="D90" s="267" t="s">
        <v>540</v>
      </c>
      <c r="E90" s="268">
        <v>62</v>
      </c>
      <c r="F90" s="54"/>
      <c r="G90" s="54"/>
      <c r="H90" s="54"/>
      <c r="I90" s="54"/>
      <c r="J90" s="54"/>
      <c r="K90" s="54"/>
      <c r="L90" s="54"/>
      <c r="M90" s="49">
        <v>62</v>
      </c>
      <c r="N90" s="241"/>
    </row>
    <row r="91" spans="1:14" ht="33.75">
      <c r="A91" s="256" t="s">
        <v>271</v>
      </c>
      <c r="B91" s="215" t="s">
        <v>56</v>
      </c>
      <c r="C91" s="47">
        <v>96617</v>
      </c>
      <c r="D91" s="91" t="s">
        <v>111</v>
      </c>
      <c r="E91" s="48"/>
      <c r="F91" s="48"/>
      <c r="G91" s="48"/>
      <c r="H91" s="48"/>
      <c r="I91" s="48"/>
      <c r="J91" s="48"/>
      <c r="K91" s="48"/>
      <c r="L91" s="215" t="s">
        <v>90</v>
      </c>
      <c r="M91" s="49">
        <v>28.89</v>
      </c>
      <c r="N91" s="235"/>
    </row>
    <row r="92" spans="1:14" ht="11.25">
      <c r="A92" s="50"/>
      <c r="B92" s="171"/>
      <c r="C92" s="52"/>
      <c r="D92" s="267" t="s">
        <v>538</v>
      </c>
      <c r="E92" s="268">
        <v>21</v>
      </c>
      <c r="F92" s="268"/>
      <c r="G92" s="268">
        <v>0.66</v>
      </c>
      <c r="H92" s="268">
        <v>0.66</v>
      </c>
      <c r="I92" s="54"/>
      <c r="J92" s="54"/>
      <c r="K92" s="54"/>
      <c r="L92" s="54"/>
      <c r="M92" s="49">
        <v>9.1476</v>
      </c>
      <c r="N92" s="241"/>
    </row>
    <row r="93" spans="1:14" ht="11.25">
      <c r="A93" s="50"/>
      <c r="B93" s="171"/>
      <c r="C93" s="52"/>
      <c r="D93" s="267" t="s">
        <v>1010</v>
      </c>
      <c r="E93" s="268">
        <v>1</v>
      </c>
      <c r="F93" s="268"/>
      <c r="G93" s="268">
        <v>0.6</v>
      </c>
      <c r="H93" s="268">
        <v>0.6</v>
      </c>
      <c r="I93" s="54"/>
      <c r="J93" s="54"/>
      <c r="K93" s="54"/>
      <c r="L93" s="54"/>
      <c r="M93" s="49">
        <v>0.36</v>
      </c>
      <c r="N93" s="241"/>
    </row>
    <row r="94" spans="1:14" ht="11.25">
      <c r="A94" s="50"/>
      <c r="B94" s="171"/>
      <c r="C94" s="52"/>
      <c r="D94" s="267" t="s">
        <v>1011</v>
      </c>
      <c r="E94" s="268">
        <v>2</v>
      </c>
      <c r="F94" s="268"/>
      <c r="G94" s="268">
        <v>0.75</v>
      </c>
      <c r="H94" s="268">
        <v>1.75</v>
      </c>
      <c r="I94" s="54"/>
      <c r="J94" s="54"/>
      <c r="K94" s="54"/>
      <c r="L94" s="54"/>
      <c r="M94" s="49">
        <v>2.625</v>
      </c>
      <c r="N94" s="241"/>
    </row>
    <row r="95" spans="1:14" ht="11.25">
      <c r="A95" s="50"/>
      <c r="B95" s="171"/>
      <c r="C95" s="52"/>
      <c r="D95" s="267" t="s">
        <v>1012</v>
      </c>
      <c r="E95" s="268">
        <v>19</v>
      </c>
      <c r="F95" s="268"/>
      <c r="G95" s="268">
        <v>0.66</v>
      </c>
      <c r="H95" s="268">
        <v>0.71</v>
      </c>
      <c r="I95" s="54"/>
      <c r="J95" s="54"/>
      <c r="K95" s="54"/>
      <c r="L95" s="54"/>
      <c r="M95" s="49">
        <v>8.9034</v>
      </c>
      <c r="N95" s="241"/>
    </row>
    <row r="96" spans="1:14" ht="11.25">
      <c r="A96" s="50"/>
      <c r="B96" s="171"/>
      <c r="C96" s="52"/>
      <c r="D96" s="267" t="s">
        <v>1013</v>
      </c>
      <c r="E96" s="268">
        <v>17</v>
      </c>
      <c r="F96" s="268"/>
      <c r="G96" s="268">
        <v>0.66</v>
      </c>
      <c r="H96" s="268">
        <v>0.7</v>
      </c>
      <c r="I96" s="54"/>
      <c r="J96" s="54"/>
      <c r="K96" s="54"/>
      <c r="L96" s="54"/>
      <c r="M96" s="49">
        <v>7.853999999999999</v>
      </c>
      <c r="N96" s="241"/>
    </row>
    <row r="97" spans="1:15" ht="45">
      <c r="A97" s="256" t="s">
        <v>272</v>
      </c>
      <c r="B97" s="215" t="s">
        <v>56</v>
      </c>
      <c r="C97" s="47">
        <v>96539</v>
      </c>
      <c r="D97" s="91" t="s">
        <v>117</v>
      </c>
      <c r="E97" s="48"/>
      <c r="F97" s="48"/>
      <c r="G97" s="48"/>
      <c r="H97" s="48"/>
      <c r="I97" s="48"/>
      <c r="J97" s="48"/>
      <c r="K97" s="48"/>
      <c r="L97" s="215" t="s">
        <v>90</v>
      </c>
      <c r="M97" s="49">
        <v>64.74</v>
      </c>
      <c r="N97" s="47">
        <v>96530</v>
      </c>
      <c r="O97" s="47">
        <v>96539</v>
      </c>
    </row>
    <row r="98" spans="1:14" ht="11.25">
      <c r="A98" s="50"/>
      <c r="B98" s="171"/>
      <c r="C98" s="52"/>
      <c r="D98" s="267" t="s">
        <v>541</v>
      </c>
      <c r="E98" s="268">
        <v>64.74</v>
      </c>
      <c r="F98" s="54"/>
      <c r="G98" s="54"/>
      <c r="H98" s="54"/>
      <c r="I98" s="54"/>
      <c r="J98" s="54"/>
      <c r="K98" s="54"/>
      <c r="L98" s="54"/>
      <c r="M98" s="49">
        <v>64.74</v>
      </c>
      <c r="N98" s="241"/>
    </row>
    <row r="99" spans="1:15" ht="33.75">
      <c r="A99" s="256" t="s">
        <v>273</v>
      </c>
      <c r="B99" s="215" t="s">
        <v>56</v>
      </c>
      <c r="C99" s="47">
        <v>96532</v>
      </c>
      <c r="D99" s="91" t="s">
        <v>116</v>
      </c>
      <c r="E99" s="48"/>
      <c r="F99" s="48"/>
      <c r="G99" s="48"/>
      <c r="H99" s="48"/>
      <c r="I99" s="48"/>
      <c r="J99" s="48"/>
      <c r="K99" s="48"/>
      <c r="L99" s="215" t="s">
        <v>90</v>
      </c>
      <c r="M99" s="49">
        <v>68.37</v>
      </c>
      <c r="N99" s="47">
        <v>96529</v>
      </c>
      <c r="O99" s="47">
        <v>96538</v>
      </c>
    </row>
    <row r="100" spans="1:14" ht="11.25">
      <c r="A100" s="50"/>
      <c r="B100" s="171"/>
      <c r="C100" s="52"/>
      <c r="D100" s="267" t="s">
        <v>542</v>
      </c>
      <c r="E100" s="268">
        <v>68.37</v>
      </c>
      <c r="F100" s="54"/>
      <c r="G100" s="54"/>
      <c r="H100" s="54"/>
      <c r="I100" s="54"/>
      <c r="J100" s="54"/>
      <c r="K100" s="54"/>
      <c r="L100" s="54"/>
      <c r="M100" s="49">
        <v>68.37</v>
      </c>
      <c r="N100" s="241"/>
    </row>
    <row r="101" spans="1:14" ht="33.75">
      <c r="A101" s="256" t="s">
        <v>274</v>
      </c>
      <c r="B101" s="215" t="s">
        <v>56</v>
      </c>
      <c r="C101" s="47">
        <v>96543</v>
      </c>
      <c r="D101" s="91" t="s">
        <v>118</v>
      </c>
      <c r="E101" s="48"/>
      <c r="F101" s="48"/>
      <c r="G101" s="48"/>
      <c r="H101" s="48"/>
      <c r="I101" s="48"/>
      <c r="J101" s="48"/>
      <c r="K101" s="48"/>
      <c r="L101" s="215" t="s">
        <v>101</v>
      </c>
      <c r="M101" s="49">
        <v>181.5</v>
      </c>
      <c r="N101" s="235"/>
    </row>
    <row r="102" spans="1:14" ht="11.25">
      <c r="A102" s="50"/>
      <c r="B102" s="171"/>
      <c r="C102" s="52"/>
      <c r="D102" s="267" t="s">
        <v>543</v>
      </c>
      <c r="E102" s="268">
        <v>75.9</v>
      </c>
      <c r="F102" s="54"/>
      <c r="G102" s="54"/>
      <c r="H102" s="54"/>
      <c r="I102" s="54"/>
      <c r="J102" s="54"/>
      <c r="K102" s="54"/>
      <c r="L102" s="54"/>
      <c r="M102" s="49">
        <v>75.9</v>
      </c>
      <c r="N102" s="241"/>
    </row>
    <row r="103" spans="1:14" ht="11.25">
      <c r="A103" s="50"/>
      <c r="B103" s="171"/>
      <c r="C103" s="52"/>
      <c r="D103" s="267" t="s">
        <v>544</v>
      </c>
      <c r="E103" s="268">
        <v>105.6</v>
      </c>
      <c r="F103" s="54"/>
      <c r="G103" s="54"/>
      <c r="H103" s="54"/>
      <c r="I103" s="54"/>
      <c r="J103" s="54"/>
      <c r="K103" s="54"/>
      <c r="L103" s="54"/>
      <c r="M103" s="49">
        <v>105.6</v>
      </c>
      <c r="N103" s="241"/>
    </row>
    <row r="104" spans="1:14" ht="33.75">
      <c r="A104" s="256" t="s">
        <v>275</v>
      </c>
      <c r="B104" s="215" t="s">
        <v>56</v>
      </c>
      <c r="C104" s="47">
        <v>96546</v>
      </c>
      <c r="D104" s="91" t="s">
        <v>120</v>
      </c>
      <c r="E104" s="48"/>
      <c r="F104" s="48"/>
      <c r="G104" s="48"/>
      <c r="H104" s="48"/>
      <c r="I104" s="48"/>
      <c r="J104" s="48"/>
      <c r="K104" s="48"/>
      <c r="L104" s="215" t="s">
        <v>101</v>
      </c>
      <c r="M104" s="49">
        <v>1412.4</v>
      </c>
      <c r="N104" s="235"/>
    </row>
    <row r="105" spans="1:14" ht="11.25">
      <c r="A105" s="50"/>
      <c r="B105" s="171"/>
      <c r="C105" s="52"/>
      <c r="D105" s="267" t="s">
        <v>545</v>
      </c>
      <c r="E105" s="268">
        <v>1065.9</v>
      </c>
      <c r="F105" s="54"/>
      <c r="G105" s="54"/>
      <c r="H105" s="54"/>
      <c r="I105" s="54"/>
      <c r="J105" s="54"/>
      <c r="K105" s="54"/>
      <c r="L105" s="54"/>
      <c r="M105" s="49">
        <v>1065.9</v>
      </c>
      <c r="N105" s="241"/>
    </row>
    <row r="106" spans="1:14" ht="11.25">
      <c r="A106" s="50"/>
      <c r="B106" s="171"/>
      <c r="C106" s="52"/>
      <c r="D106" s="267" t="s">
        <v>546</v>
      </c>
      <c r="E106" s="268">
        <v>346.5</v>
      </c>
      <c r="F106" s="54"/>
      <c r="G106" s="54"/>
      <c r="H106" s="54"/>
      <c r="I106" s="54"/>
      <c r="J106" s="54"/>
      <c r="K106" s="54"/>
      <c r="L106" s="54"/>
      <c r="M106" s="49">
        <v>346.5</v>
      </c>
      <c r="N106" s="241"/>
    </row>
    <row r="107" spans="1:14" ht="33.75">
      <c r="A107" s="256" t="s">
        <v>276</v>
      </c>
      <c r="B107" s="215" t="s">
        <v>56</v>
      </c>
      <c r="C107" s="47">
        <v>96547</v>
      </c>
      <c r="D107" s="91" t="s">
        <v>121</v>
      </c>
      <c r="E107" s="48"/>
      <c r="F107" s="48"/>
      <c r="G107" s="48"/>
      <c r="H107" s="48"/>
      <c r="I107" s="48"/>
      <c r="J107" s="48"/>
      <c r="K107" s="48"/>
      <c r="L107" s="215" t="s">
        <v>101</v>
      </c>
      <c r="M107" s="49">
        <v>86.9</v>
      </c>
      <c r="N107" s="235"/>
    </row>
    <row r="108" spans="1:14" ht="11.25">
      <c r="A108" s="50"/>
      <c r="B108" s="171"/>
      <c r="C108" s="52"/>
      <c r="D108" s="267" t="s">
        <v>547</v>
      </c>
      <c r="E108" s="268">
        <v>28.6</v>
      </c>
      <c r="F108" s="54"/>
      <c r="G108" s="54"/>
      <c r="H108" s="54"/>
      <c r="I108" s="54"/>
      <c r="J108" s="54"/>
      <c r="K108" s="54"/>
      <c r="L108" s="54"/>
      <c r="M108" s="49">
        <v>28.6</v>
      </c>
      <c r="N108" s="241"/>
    </row>
    <row r="109" spans="1:14" ht="11.25">
      <c r="A109" s="50"/>
      <c r="B109" s="171"/>
      <c r="C109" s="52"/>
      <c r="D109" s="267" t="s">
        <v>548</v>
      </c>
      <c r="E109" s="268">
        <v>58.3</v>
      </c>
      <c r="F109" s="54"/>
      <c r="G109" s="54"/>
      <c r="H109" s="54"/>
      <c r="I109" s="54"/>
      <c r="J109" s="54"/>
      <c r="K109" s="54"/>
      <c r="L109" s="54"/>
      <c r="M109" s="49">
        <v>58.3</v>
      </c>
      <c r="N109" s="241"/>
    </row>
    <row r="110" spans="1:14" ht="33.75">
      <c r="A110" s="256" t="s">
        <v>277</v>
      </c>
      <c r="B110" s="215" t="s">
        <v>56</v>
      </c>
      <c r="C110" s="47">
        <v>96548</v>
      </c>
      <c r="D110" s="91" t="s">
        <v>122</v>
      </c>
      <c r="E110" s="48"/>
      <c r="F110" s="48"/>
      <c r="G110" s="48"/>
      <c r="H110" s="48"/>
      <c r="I110" s="48"/>
      <c r="J110" s="48"/>
      <c r="K110" s="48"/>
      <c r="L110" s="215" t="s">
        <v>101</v>
      </c>
      <c r="M110" s="49">
        <v>135.3</v>
      </c>
      <c r="N110" s="235"/>
    </row>
    <row r="111" spans="1:14" ht="11.25">
      <c r="A111" s="50"/>
      <c r="B111" s="171"/>
      <c r="C111" s="52"/>
      <c r="D111" s="267" t="s">
        <v>549</v>
      </c>
      <c r="E111" s="268">
        <v>125.4</v>
      </c>
      <c r="F111" s="54"/>
      <c r="G111" s="54"/>
      <c r="H111" s="54"/>
      <c r="I111" s="54"/>
      <c r="J111" s="54"/>
      <c r="K111" s="54"/>
      <c r="L111" s="54"/>
      <c r="M111" s="49">
        <v>125.4</v>
      </c>
      <c r="N111" s="241"/>
    </row>
    <row r="112" spans="1:14" ht="11.25">
      <c r="A112" s="50"/>
      <c r="B112" s="171"/>
      <c r="C112" s="52"/>
      <c r="D112" s="267" t="s">
        <v>550</v>
      </c>
      <c r="E112" s="268">
        <v>9.9</v>
      </c>
      <c r="F112" s="54"/>
      <c r="G112" s="54"/>
      <c r="H112" s="54"/>
      <c r="I112" s="54"/>
      <c r="J112" s="54"/>
      <c r="K112" s="54"/>
      <c r="L112" s="54"/>
      <c r="M112" s="49">
        <v>9.9</v>
      </c>
      <c r="N112" s="241"/>
    </row>
    <row r="113" spans="1:14" ht="45">
      <c r="A113" s="256" t="s">
        <v>418</v>
      </c>
      <c r="B113" s="215" t="s">
        <v>56</v>
      </c>
      <c r="C113" s="47">
        <v>96557</v>
      </c>
      <c r="D113" s="91" t="s">
        <v>124</v>
      </c>
      <c r="E113" s="48"/>
      <c r="F113" s="48"/>
      <c r="G113" s="48"/>
      <c r="H113" s="48"/>
      <c r="I113" s="48"/>
      <c r="J113" s="48"/>
      <c r="K113" s="48"/>
      <c r="L113" s="215" t="s">
        <v>55</v>
      </c>
      <c r="M113" s="49">
        <v>19.15</v>
      </c>
      <c r="N113" s="235"/>
    </row>
    <row r="114" spans="1:14" ht="11.25">
      <c r="A114" s="50"/>
      <c r="B114" s="171"/>
      <c r="C114" s="52"/>
      <c r="D114" s="267" t="s">
        <v>551</v>
      </c>
      <c r="E114" s="268">
        <v>12.27</v>
      </c>
      <c r="F114" s="54"/>
      <c r="G114" s="54"/>
      <c r="H114" s="54"/>
      <c r="I114" s="54"/>
      <c r="J114" s="54"/>
      <c r="K114" s="54"/>
      <c r="L114" s="54"/>
      <c r="M114" s="49">
        <v>12.27</v>
      </c>
      <c r="N114" s="241"/>
    </row>
    <row r="115" spans="1:14" ht="11.25">
      <c r="A115" s="50"/>
      <c r="B115" s="171"/>
      <c r="C115" s="52"/>
      <c r="D115" s="267" t="s">
        <v>552</v>
      </c>
      <c r="E115" s="268">
        <v>6.88</v>
      </c>
      <c r="F115" s="54"/>
      <c r="G115" s="54"/>
      <c r="H115" s="54"/>
      <c r="I115" s="54"/>
      <c r="J115" s="54"/>
      <c r="K115" s="54"/>
      <c r="L115" s="54"/>
      <c r="M115" s="49">
        <v>6.88</v>
      </c>
      <c r="N115" s="241"/>
    </row>
    <row r="116" spans="1:14" ht="11.25">
      <c r="A116" s="212" t="s">
        <v>250</v>
      </c>
      <c r="B116" s="43" t="s">
        <v>955</v>
      </c>
      <c r="C116" s="44"/>
      <c r="D116" s="44"/>
      <c r="E116" s="45"/>
      <c r="F116" s="45"/>
      <c r="G116" s="45"/>
      <c r="H116" s="45"/>
      <c r="I116" s="45"/>
      <c r="J116" s="45"/>
      <c r="K116" s="45"/>
      <c r="L116" s="45"/>
      <c r="M116" s="46"/>
      <c r="N116" s="240"/>
    </row>
    <row r="117" spans="1:14" ht="45">
      <c r="A117" s="256" t="s">
        <v>278</v>
      </c>
      <c r="B117" s="215" t="s">
        <v>56</v>
      </c>
      <c r="C117" s="47">
        <v>97084</v>
      </c>
      <c r="D117" s="91" t="s">
        <v>319</v>
      </c>
      <c r="E117" s="48"/>
      <c r="F117" s="48"/>
      <c r="G117" s="48"/>
      <c r="H117" s="48"/>
      <c r="I117" s="48"/>
      <c r="J117" s="48"/>
      <c r="K117" s="48"/>
      <c r="L117" s="215" t="s">
        <v>90</v>
      </c>
      <c r="M117" s="49">
        <v>665</v>
      </c>
      <c r="N117" s="235"/>
    </row>
    <row r="118" spans="1:14" ht="11.25">
      <c r="A118" s="50"/>
      <c r="B118" s="171"/>
      <c r="C118" s="52"/>
      <c r="D118" s="53" t="s">
        <v>961</v>
      </c>
      <c r="E118" s="54">
        <v>665</v>
      </c>
      <c r="F118" s="54"/>
      <c r="G118" s="54"/>
      <c r="H118" s="54"/>
      <c r="I118" s="54"/>
      <c r="J118" s="54"/>
      <c r="K118" s="54"/>
      <c r="L118" s="54"/>
      <c r="M118" s="49">
        <v>665</v>
      </c>
      <c r="N118" s="241"/>
    </row>
    <row r="119" spans="1:14" ht="33.75">
      <c r="A119" s="256" t="s">
        <v>956</v>
      </c>
      <c r="B119" s="215" t="s">
        <v>56</v>
      </c>
      <c r="C119" s="47">
        <v>96622</v>
      </c>
      <c r="D119" s="91" t="s">
        <v>112</v>
      </c>
      <c r="E119" s="48"/>
      <c r="F119" s="48"/>
      <c r="G119" s="48"/>
      <c r="H119" s="48"/>
      <c r="I119" s="48"/>
      <c r="J119" s="48"/>
      <c r="K119" s="48"/>
      <c r="L119" s="215" t="s">
        <v>55</v>
      </c>
      <c r="M119" s="49">
        <v>66.5</v>
      </c>
      <c r="N119" s="235"/>
    </row>
    <row r="120" spans="1:14" ht="11.25">
      <c r="A120" s="50"/>
      <c r="B120" s="171"/>
      <c r="C120" s="52"/>
      <c r="D120" s="53" t="s">
        <v>960</v>
      </c>
      <c r="E120" s="54">
        <v>665</v>
      </c>
      <c r="F120" s="54"/>
      <c r="G120" s="54"/>
      <c r="H120" s="54"/>
      <c r="I120" s="54">
        <v>0.1</v>
      </c>
      <c r="J120" s="54"/>
      <c r="K120" s="54"/>
      <c r="L120" s="54"/>
      <c r="M120" s="49">
        <v>66.5</v>
      </c>
      <c r="N120" s="241"/>
    </row>
    <row r="121" spans="1:14" ht="33.75">
      <c r="A121" s="256" t="s">
        <v>957</v>
      </c>
      <c r="B121" s="215" t="s">
        <v>56</v>
      </c>
      <c r="C121" s="47">
        <v>97088</v>
      </c>
      <c r="D121" s="91" t="s">
        <v>321</v>
      </c>
      <c r="E121" s="48"/>
      <c r="F121" s="48"/>
      <c r="G121" s="48"/>
      <c r="H121" s="48"/>
      <c r="I121" s="48"/>
      <c r="J121" s="48"/>
      <c r="K121" s="48"/>
      <c r="L121" s="215" t="s">
        <v>101</v>
      </c>
      <c r="M121" s="49">
        <v>976</v>
      </c>
      <c r="N121" s="235"/>
    </row>
    <row r="122" spans="1:14" ht="11.25">
      <c r="A122" s="50"/>
      <c r="B122" s="171"/>
      <c r="C122" s="52"/>
      <c r="D122" s="53" t="s">
        <v>961</v>
      </c>
      <c r="E122" s="54">
        <v>976</v>
      </c>
      <c r="F122" s="54"/>
      <c r="G122" s="54"/>
      <c r="H122" s="54"/>
      <c r="I122" s="54"/>
      <c r="J122" s="54"/>
      <c r="K122" s="54"/>
      <c r="L122" s="54"/>
      <c r="M122" s="49">
        <v>976</v>
      </c>
      <c r="N122" s="241"/>
    </row>
    <row r="123" spans="1:14" ht="33.75">
      <c r="A123" s="256" t="s">
        <v>958</v>
      </c>
      <c r="B123" s="215" t="s">
        <v>56</v>
      </c>
      <c r="C123" s="47">
        <v>97087</v>
      </c>
      <c r="D123" s="91" t="s">
        <v>320</v>
      </c>
      <c r="E123" s="48"/>
      <c r="F123" s="48"/>
      <c r="G123" s="48"/>
      <c r="H123" s="48"/>
      <c r="I123" s="48"/>
      <c r="J123" s="48"/>
      <c r="K123" s="48"/>
      <c r="L123" s="215" t="s">
        <v>90</v>
      </c>
      <c r="M123" s="49">
        <v>665</v>
      </c>
      <c r="N123" s="235"/>
    </row>
    <row r="124" spans="1:14" ht="11.25">
      <c r="A124" s="50"/>
      <c r="B124" s="171"/>
      <c r="C124" s="52"/>
      <c r="D124" s="53" t="s">
        <v>961</v>
      </c>
      <c r="E124" s="54">
        <v>665</v>
      </c>
      <c r="F124" s="54"/>
      <c r="G124" s="54"/>
      <c r="H124" s="54"/>
      <c r="I124" s="54"/>
      <c r="J124" s="54"/>
      <c r="K124" s="54"/>
      <c r="L124" s="54"/>
      <c r="M124" s="49">
        <v>665</v>
      </c>
      <c r="N124" s="241"/>
    </row>
    <row r="125" spans="1:14" ht="56.25">
      <c r="A125" s="256" t="s">
        <v>959</v>
      </c>
      <c r="B125" s="215" t="s">
        <v>56</v>
      </c>
      <c r="C125" s="47">
        <v>87690</v>
      </c>
      <c r="D125" s="91" t="s">
        <v>315</v>
      </c>
      <c r="E125" s="48"/>
      <c r="F125" s="48"/>
      <c r="G125" s="48"/>
      <c r="H125" s="48"/>
      <c r="I125" s="48"/>
      <c r="J125" s="48"/>
      <c r="K125" s="48"/>
      <c r="L125" s="215" t="s">
        <v>90</v>
      </c>
      <c r="M125" s="49">
        <v>665</v>
      </c>
      <c r="N125" s="235"/>
    </row>
    <row r="126" spans="1:14" ht="11.25">
      <c r="A126" s="50"/>
      <c r="B126" s="171"/>
      <c r="C126" s="52"/>
      <c r="D126" s="53" t="s">
        <v>961</v>
      </c>
      <c r="E126" s="54">
        <v>665</v>
      </c>
      <c r="F126" s="54"/>
      <c r="G126" s="54"/>
      <c r="H126" s="54"/>
      <c r="I126" s="54"/>
      <c r="J126" s="54"/>
      <c r="K126" s="54"/>
      <c r="L126" s="54"/>
      <c r="M126" s="49">
        <v>665</v>
      </c>
      <c r="N126" s="241"/>
    </row>
    <row r="127" spans="1:14" ht="11.25">
      <c r="A127" s="212" t="s">
        <v>251</v>
      </c>
      <c r="B127" s="43" t="s">
        <v>224</v>
      </c>
      <c r="C127" s="44"/>
      <c r="D127" s="44"/>
      <c r="E127" s="45"/>
      <c r="F127" s="45"/>
      <c r="G127" s="45"/>
      <c r="H127" s="45"/>
      <c r="I127" s="45"/>
      <c r="J127" s="45"/>
      <c r="K127" s="45"/>
      <c r="L127" s="45"/>
      <c r="M127" s="46"/>
      <c r="N127" s="240"/>
    </row>
    <row r="128" spans="1:14" ht="22.5">
      <c r="A128" s="256" t="s">
        <v>279</v>
      </c>
      <c r="B128" s="215" t="s">
        <v>56</v>
      </c>
      <c r="C128" s="47">
        <v>98557</v>
      </c>
      <c r="D128" s="91" t="s">
        <v>132</v>
      </c>
      <c r="E128" s="48"/>
      <c r="F128" s="48"/>
      <c r="G128" s="48"/>
      <c r="H128" s="48"/>
      <c r="I128" s="48"/>
      <c r="J128" s="48"/>
      <c r="K128" s="48"/>
      <c r="L128" s="215" t="s">
        <v>90</v>
      </c>
      <c r="M128" s="49">
        <v>13.15</v>
      </c>
      <c r="N128" s="235"/>
    </row>
    <row r="129" spans="1:14" ht="11.25">
      <c r="A129" s="50"/>
      <c r="B129" s="171"/>
      <c r="C129" s="52"/>
      <c r="D129" s="53" t="s">
        <v>246</v>
      </c>
      <c r="E129" s="54">
        <v>13.15</v>
      </c>
      <c r="F129" s="54"/>
      <c r="G129" s="54"/>
      <c r="H129" s="54"/>
      <c r="I129" s="54"/>
      <c r="J129" s="54"/>
      <c r="K129" s="54"/>
      <c r="L129" s="54"/>
      <c r="M129" s="49">
        <v>13.15</v>
      </c>
      <c r="N129" s="241"/>
    </row>
    <row r="130" spans="1:14" ht="11.25">
      <c r="A130" s="148">
        <v>3</v>
      </c>
      <c r="B130" s="39" t="s">
        <v>225</v>
      </c>
      <c r="C130" s="40"/>
      <c r="D130" s="40"/>
      <c r="E130" s="41"/>
      <c r="F130" s="41"/>
      <c r="G130" s="41"/>
      <c r="H130" s="41"/>
      <c r="I130" s="41"/>
      <c r="J130" s="41"/>
      <c r="K130" s="41"/>
      <c r="L130" s="41"/>
      <c r="M130" s="42"/>
      <c r="N130" s="240"/>
    </row>
    <row r="131" spans="1:14" ht="11.25">
      <c r="A131" s="212" t="s">
        <v>252</v>
      </c>
      <c r="B131" s="43" t="s">
        <v>226</v>
      </c>
      <c r="C131" s="44"/>
      <c r="D131" s="44"/>
      <c r="E131" s="45"/>
      <c r="F131" s="45"/>
      <c r="G131" s="45"/>
      <c r="H131" s="45"/>
      <c r="I131" s="45"/>
      <c r="J131" s="45"/>
      <c r="K131" s="45"/>
      <c r="L131" s="45"/>
      <c r="M131" s="46"/>
      <c r="N131" s="240"/>
    </row>
    <row r="132" spans="1:14" ht="45">
      <c r="A132" s="256" t="s">
        <v>280</v>
      </c>
      <c r="B132" s="215" t="s">
        <v>56</v>
      </c>
      <c r="C132" s="47">
        <v>92415</v>
      </c>
      <c r="D132" s="91" t="s">
        <v>114</v>
      </c>
      <c r="E132" s="48"/>
      <c r="F132" s="48"/>
      <c r="G132" s="48"/>
      <c r="H132" s="48"/>
      <c r="I132" s="48"/>
      <c r="J132" s="48"/>
      <c r="K132" s="48"/>
      <c r="L132" s="215" t="s">
        <v>90</v>
      </c>
      <c r="M132" s="49">
        <v>129.43</v>
      </c>
      <c r="N132" s="235"/>
    </row>
    <row r="133" spans="1:14" ht="11.25">
      <c r="A133" s="256"/>
      <c r="B133" s="215"/>
      <c r="C133" s="47"/>
      <c r="D133" s="267" t="s">
        <v>553</v>
      </c>
      <c r="E133" s="268">
        <v>129.43</v>
      </c>
      <c r="F133" s="48"/>
      <c r="G133" s="48"/>
      <c r="H133" s="48"/>
      <c r="I133" s="48"/>
      <c r="J133" s="48"/>
      <c r="K133" s="48"/>
      <c r="L133" s="251"/>
      <c r="M133" s="49">
        <v>129.43</v>
      </c>
      <c r="N133" s="235"/>
    </row>
    <row r="134" spans="1:15" ht="45">
      <c r="A134" s="256" t="s">
        <v>281</v>
      </c>
      <c r="B134" s="215" t="s">
        <v>56</v>
      </c>
      <c r="C134" s="47">
        <v>92447</v>
      </c>
      <c r="D134" s="91" t="s">
        <v>115</v>
      </c>
      <c r="E134" s="48"/>
      <c r="F134" s="48"/>
      <c r="G134" s="48"/>
      <c r="H134" s="48"/>
      <c r="I134" s="48"/>
      <c r="J134" s="48"/>
      <c r="K134" s="48"/>
      <c r="L134" s="215" t="s">
        <v>90</v>
      </c>
      <c r="M134" s="49">
        <v>249.07</v>
      </c>
      <c r="N134" s="47">
        <v>92446</v>
      </c>
      <c r="O134" s="2">
        <v>92447</v>
      </c>
    </row>
    <row r="135" spans="1:14" ht="11.25">
      <c r="A135" s="256"/>
      <c r="B135" s="215"/>
      <c r="C135" s="47"/>
      <c r="D135" s="269" t="s">
        <v>554</v>
      </c>
      <c r="E135" s="268">
        <v>249.07</v>
      </c>
      <c r="F135" s="48"/>
      <c r="G135" s="48"/>
      <c r="H135" s="48"/>
      <c r="I135" s="48"/>
      <c r="J135" s="48"/>
      <c r="K135" s="48"/>
      <c r="L135" s="251"/>
      <c r="M135" s="49">
        <v>249.07</v>
      </c>
      <c r="N135" s="235"/>
    </row>
    <row r="136" spans="1:14" ht="33.75">
      <c r="A136" s="256" t="s">
        <v>283</v>
      </c>
      <c r="B136" s="215" t="s">
        <v>56</v>
      </c>
      <c r="C136" s="47">
        <v>92759</v>
      </c>
      <c r="D136" s="91" t="s">
        <v>459</v>
      </c>
      <c r="E136" s="48"/>
      <c r="F136" s="48"/>
      <c r="G136" s="48"/>
      <c r="H136" s="48"/>
      <c r="I136" s="48"/>
      <c r="J136" s="48"/>
      <c r="K136" s="48"/>
      <c r="L136" s="215" t="s">
        <v>101</v>
      </c>
      <c r="M136" s="49">
        <v>588.5</v>
      </c>
      <c r="N136" s="235"/>
    </row>
    <row r="137" spans="1:14" ht="11.25">
      <c r="A137" s="256"/>
      <c r="B137" s="215"/>
      <c r="C137" s="47"/>
      <c r="D137" s="267" t="s">
        <v>555</v>
      </c>
      <c r="E137" s="268">
        <v>343.2</v>
      </c>
      <c r="F137" s="48"/>
      <c r="G137" s="48"/>
      <c r="H137" s="48"/>
      <c r="I137" s="48"/>
      <c r="J137" s="48"/>
      <c r="K137" s="48"/>
      <c r="L137" s="251"/>
      <c r="M137" s="49">
        <v>343.2</v>
      </c>
      <c r="N137" s="235"/>
    </row>
    <row r="138" spans="1:14" ht="11.25">
      <c r="A138" s="256"/>
      <c r="B138" s="215"/>
      <c r="C138" s="47"/>
      <c r="D138" s="267" t="s">
        <v>556</v>
      </c>
      <c r="E138" s="268">
        <v>245.3</v>
      </c>
      <c r="F138" s="48"/>
      <c r="G138" s="48"/>
      <c r="H138" s="48"/>
      <c r="I138" s="48"/>
      <c r="J138" s="48"/>
      <c r="K138" s="48"/>
      <c r="L138" s="251"/>
      <c r="M138" s="49">
        <v>245.3</v>
      </c>
      <c r="N138" s="235"/>
    </row>
    <row r="139" spans="1:14" ht="33.75">
      <c r="A139" s="256" t="s">
        <v>282</v>
      </c>
      <c r="B139" s="215" t="s">
        <v>56</v>
      </c>
      <c r="C139" s="47">
        <v>92760</v>
      </c>
      <c r="D139" s="91" t="s">
        <v>460</v>
      </c>
      <c r="E139" s="48"/>
      <c r="F139" s="48"/>
      <c r="G139" s="48"/>
      <c r="H139" s="48"/>
      <c r="I139" s="48"/>
      <c r="J139" s="48"/>
      <c r="K139" s="48"/>
      <c r="L139" s="215" t="s">
        <v>101</v>
      </c>
      <c r="M139" s="49">
        <v>204.6</v>
      </c>
      <c r="N139" s="235"/>
    </row>
    <row r="140" spans="1:14" ht="11.25">
      <c r="A140" s="256"/>
      <c r="B140" s="215"/>
      <c r="C140" s="47"/>
      <c r="D140" s="267" t="s">
        <v>557</v>
      </c>
      <c r="E140" s="268">
        <v>204.6</v>
      </c>
      <c r="F140" s="48"/>
      <c r="G140" s="48"/>
      <c r="H140" s="48"/>
      <c r="I140" s="48"/>
      <c r="J140" s="48"/>
      <c r="K140" s="48"/>
      <c r="L140" s="251"/>
      <c r="M140" s="49">
        <v>204.6</v>
      </c>
      <c r="N140" s="235"/>
    </row>
    <row r="141" spans="1:14" ht="33.75">
      <c r="A141" s="256" t="s">
        <v>284</v>
      </c>
      <c r="B141" s="215" t="s">
        <v>56</v>
      </c>
      <c r="C141" s="47">
        <v>92761</v>
      </c>
      <c r="D141" s="91" t="s">
        <v>461</v>
      </c>
      <c r="E141" s="48"/>
      <c r="F141" s="48"/>
      <c r="G141" s="48"/>
      <c r="H141" s="48"/>
      <c r="I141" s="48"/>
      <c r="J141" s="48"/>
      <c r="K141" s="48"/>
      <c r="L141" s="215" t="s">
        <v>101</v>
      </c>
      <c r="M141" s="49">
        <v>35.2</v>
      </c>
      <c r="N141" s="235"/>
    </row>
    <row r="142" spans="1:14" ht="11.25">
      <c r="A142" s="256"/>
      <c r="B142" s="215"/>
      <c r="C142" s="47"/>
      <c r="D142" s="267" t="s">
        <v>558</v>
      </c>
      <c r="E142" s="268">
        <v>35.2</v>
      </c>
      <c r="F142" s="48"/>
      <c r="G142" s="48"/>
      <c r="H142" s="48"/>
      <c r="I142" s="48"/>
      <c r="J142" s="48"/>
      <c r="K142" s="48"/>
      <c r="L142" s="251"/>
      <c r="M142" s="49">
        <v>35.2</v>
      </c>
      <c r="N142" s="235"/>
    </row>
    <row r="143" spans="1:14" ht="33.75">
      <c r="A143" s="256" t="s">
        <v>285</v>
      </c>
      <c r="B143" s="215" t="s">
        <v>56</v>
      </c>
      <c r="C143" s="47">
        <v>92762</v>
      </c>
      <c r="D143" s="91" t="s">
        <v>462</v>
      </c>
      <c r="E143" s="48"/>
      <c r="F143" s="48"/>
      <c r="G143" s="48"/>
      <c r="H143" s="48"/>
      <c r="I143" s="48"/>
      <c r="J143" s="48"/>
      <c r="K143" s="48"/>
      <c r="L143" s="215" t="s">
        <v>101</v>
      </c>
      <c r="M143" s="49">
        <v>1202.3</v>
      </c>
      <c r="N143" s="235"/>
    </row>
    <row r="144" spans="1:14" ht="11.25">
      <c r="A144" s="256"/>
      <c r="B144" s="215"/>
      <c r="C144" s="47"/>
      <c r="D144" s="267" t="s">
        <v>559</v>
      </c>
      <c r="E144" s="268">
        <v>438.9</v>
      </c>
      <c r="F144" s="48"/>
      <c r="G144" s="48"/>
      <c r="H144" s="48"/>
      <c r="I144" s="48"/>
      <c r="J144" s="48"/>
      <c r="K144" s="48"/>
      <c r="L144" s="251"/>
      <c r="M144" s="49">
        <v>438.9</v>
      </c>
      <c r="N144" s="235"/>
    </row>
    <row r="145" spans="1:14" ht="11.25">
      <c r="A145" s="256"/>
      <c r="B145" s="215"/>
      <c r="C145" s="47"/>
      <c r="D145" s="267" t="s">
        <v>560</v>
      </c>
      <c r="E145" s="268">
        <v>763.4</v>
      </c>
      <c r="F145" s="48"/>
      <c r="G145" s="48"/>
      <c r="H145" s="48"/>
      <c r="I145" s="48"/>
      <c r="J145" s="48"/>
      <c r="K145" s="48"/>
      <c r="L145" s="251"/>
      <c r="M145" s="49">
        <v>763.4</v>
      </c>
      <c r="N145" s="235"/>
    </row>
    <row r="146" spans="1:14" ht="33.75">
      <c r="A146" s="256" t="s">
        <v>286</v>
      </c>
      <c r="B146" s="215" t="s">
        <v>56</v>
      </c>
      <c r="C146" s="47">
        <v>92763</v>
      </c>
      <c r="D146" s="91" t="s">
        <v>463</v>
      </c>
      <c r="E146" s="48"/>
      <c r="F146" s="48"/>
      <c r="G146" s="48"/>
      <c r="H146" s="48"/>
      <c r="I146" s="48"/>
      <c r="J146" s="48"/>
      <c r="K146" s="48"/>
      <c r="L146" s="215" t="s">
        <v>101</v>
      </c>
      <c r="M146" s="49">
        <v>746.9</v>
      </c>
      <c r="N146" s="235"/>
    </row>
    <row r="147" spans="1:14" ht="11.25">
      <c r="A147" s="256"/>
      <c r="B147" s="215"/>
      <c r="C147" s="47"/>
      <c r="D147" s="267" t="s">
        <v>561</v>
      </c>
      <c r="E147" s="268">
        <v>746.9</v>
      </c>
      <c r="F147" s="48"/>
      <c r="G147" s="48"/>
      <c r="H147" s="48"/>
      <c r="I147" s="48"/>
      <c r="J147" s="48"/>
      <c r="K147" s="48"/>
      <c r="L147" s="251"/>
      <c r="M147" s="49">
        <v>746.9</v>
      </c>
      <c r="N147" s="235"/>
    </row>
    <row r="148" spans="1:14" ht="33.75">
      <c r="A148" s="256" t="s">
        <v>369</v>
      </c>
      <c r="B148" s="215" t="s">
        <v>56</v>
      </c>
      <c r="C148" s="47">
        <v>92764</v>
      </c>
      <c r="D148" s="91" t="s">
        <v>464</v>
      </c>
      <c r="E148" s="48"/>
      <c r="F148" s="48"/>
      <c r="G148" s="48"/>
      <c r="H148" s="48"/>
      <c r="I148" s="48"/>
      <c r="J148" s="48"/>
      <c r="K148" s="48"/>
      <c r="L148" s="215" t="s">
        <v>101</v>
      </c>
      <c r="M148" s="49">
        <v>45.1</v>
      </c>
      <c r="N148" s="235"/>
    </row>
    <row r="149" spans="1:14" ht="11.25">
      <c r="A149" s="256"/>
      <c r="B149" s="215"/>
      <c r="C149" s="47"/>
      <c r="D149" s="267" t="s">
        <v>562</v>
      </c>
      <c r="E149" s="268">
        <v>45.1</v>
      </c>
      <c r="F149" s="48"/>
      <c r="G149" s="48"/>
      <c r="H149" s="48"/>
      <c r="I149" s="48"/>
      <c r="J149" s="48"/>
      <c r="K149" s="48"/>
      <c r="L149" s="251"/>
      <c r="M149" s="49">
        <v>45.1</v>
      </c>
      <c r="N149" s="235"/>
    </row>
    <row r="150" spans="1:14" ht="45">
      <c r="A150" s="256" t="s">
        <v>567</v>
      </c>
      <c r="B150" s="215" t="s">
        <v>195</v>
      </c>
      <c r="C150" s="47" t="s">
        <v>869</v>
      </c>
      <c r="D150" s="91" t="s">
        <v>563</v>
      </c>
      <c r="E150" s="48"/>
      <c r="F150" s="48"/>
      <c r="G150" s="48"/>
      <c r="H150" s="48"/>
      <c r="I150" s="48"/>
      <c r="J150" s="48"/>
      <c r="K150" s="48"/>
      <c r="L150" s="215" t="s">
        <v>89</v>
      </c>
      <c r="M150" s="49">
        <v>8.36</v>
      </c>
      <c r="N150" s="235"/>
    </row>
    <row r="151" spans="1:14" ht="11.25">
      <c r="A151" s="256"/>
      <c r="B151" s="215"/>
      <c r="C151" s="47"/>
      <c r="D151" s="267" t="s">
        <v>564</v>
      </c>
      <c r="E151" s="268">
        <v>8.36</v>
      </c>
      <c r="F151" s="48"/>
      <c r="G151" s="48"/>
      <c r="H151" s="48"/>
      <c r="I151" s="48"/>
      <c r="J151" s="48"/>
      <c r="K151" s="48"/>
      <c r="L151" s="251"/>
      <c r="M151" s="49">
        <v>8.36</v>
      </c>
      <c r="N151" s="235"/>
    </row>
    <row r="152" spans="1:14" ht="56.25">
      <c r="A152" s="256" t="s">
        <v>568</v>
      </c>
      <c r="B152" s="215" t="s">
        <v>195</v>
      </c>
      <c r="C152" s="47" t="s">
        <v>425</v>
      </c>
      <c r="D152" s="91" t="s">
        <v>565</v>
      </c>
      <c r="E152" s="48"/>
      <c r="F152" s="48"/>
      <c r="G152" s="48"/>
      <c r="H152" s="48"/>
      <c r="I152" s="48"/>
      <c r="J152" s="48"/>
      <c r="K152" s="48"/>
      <c r="L152" s="215" t="s">
        <v>55</v>
      </c>
      <c r="M152" s="49">
        <v>29.33</v>
      </c>
      <c r="N152" s="235"/>
    </row>
    <row r="153" spans="1:14" ht="11.25">
      <c r="A153" s="256"/>
      <c r="B153" s="215"/>
      <c r="C153" s="47"/>
      <c r="D153" s="267" t="s">
        <v>566</v>
      </c>
      <c r="E153" s="268">
        <v>29.33</v>
      </c>
      <c r="F153" s="48"/>
      <c r="G153" s="48"/>
      <c r="H153" s="48"/>
      <c r="I153" s="48"/>
      <c r="J153" s="48"/>
      <c r="K153" s="48"/>
      <c r="L153" s="251"/>
      <c r="M153" s="49">
        <v>29.33</v>
      </c>
      <c r="N153" s="235"/>
    </row>
    <row r="154" spans="1:14" ht="11.25">
      <c r="A154" s="212" t="s">
        <v>253</v>
      </c>
      <c r="B154" s="43" t="s">
        <v>446</v>
      </c>
      <c r="C154" s="44"/>
      <c r="D154" s="44"/>
      <c r="E154" s="45"/>
      <c r="F154" s="45"/>
      <c r="G154" s="45"/>
      <c r="H154" s="45"/>
      <c r="I154" s="45"/>
      <c r="J154" s="45"/>
      <c r="K154" s="45"/>
      <c r="L154" s="45"/>
      <c r="M154" s="46"/>
      <c r="N154" s="240"/>
    </row>
    <row r="155" spans="1:14" ht="45">
      <c r="A155" s="256" t="s">
        <v>287</v>
      </c>
      <c r="B155" s="215" t="s">
        <v>56</v>
      </c>
      <c r="C155" s="47">
        <v>101963</v>
      </c>
      <c r="D155" s="91" t="s">
        <v>1274</v>
      </c>
      <c r="E155" s="48"/>
      <c r="F155" s="48"/>
      <c r="G155" s="48"/>
      <c r="H155" s="48"/>
      <c r="I155" s="48"/>
      <c r="J155" s="48"/>
      <c r="K155" s="48"/>
      <c r="L155" s="215" t="s">
        <v>90</v>
      </c>
      <c r="M155" s="49">
        <v>127</v>
      </c>
      <c r="N155" s="235"/>
    </row>
    <row r="156" spans="1:14" ht="11.25">
      <c r="A156" s="256"/>
      <c r="B156" s="215"/>
      <c r="C156" s="47"/>
      <c r="D156" s="91" t="s">
        <v>1014</v>
      </c>
      <c r="E156" s="48">
        <v>127</v>
      </c>
      <c r="F156" s="48"/>
      <c r="G156" s="48"/>
      <c r="H156" s="48"/>
      <c r="I156" s="48"/>
      <c r="J156" s="48"/>
      <c r="K156" s="48"/>
      <c r="L156" s="251"/>
      <c r="M156" s="49">
        <v>127</v>
      </c>
      <c r="N156" s="235"/>
    </row>
    <row r="157" spans="1:14" ht="33.75">
      <c r="A157" s="256" t="s">
        <v>1015</v>
      </c>
      <c r="B157" s="215" t="s">
        <v>56</v>
      </c>
      <c r="C157" s="47">
        <v>92769</v>
      </c>
      <c r="D157" s="91" t="s">
        <v>466</v>
      </c>
      <c r="E157" s="48"/>
      <c r="F157" s="48"/>
      <c r="G157" s="48"/>
      <c r="H157" s="48"/>
      <c r="I157" s="48"/>
      <c r="J157" s="48"/>
      <c r="K157" s="48"/>
      <c r="L157" s="215" t="s">
        <v>101</v>
      </c>
      <c r="M157" s="49">
        <v>69.52</v>
      </c>
      <c r="N157" s="235"/>
    </row>
    <row r="158" spans="1:14" ht="11.25">
      <c r="A158" s="256"/>
      <c r="B158" s="215"/>
      <c r="C158" s="47"/>
      <c r="D158" s="91" t="s">
        <v>491</v>
      </c>
      <c r="E158" s="48">
        <v>69.52</v>
      </c>
      <c r="F158" s="48"/>
      <c r="G158" s="48"/>
      <c r="H158" s="48"/>
      <c r="I158" s="48"/>
      <c r="J158" s="48"/>
      <c r="K158" s="48"/>
      <c r="L158" s="251"/>
      <c r="M158" s="49">
        <v>69.52</v>
      </c>
      <c r="N158" s="235"/>
    </row>
    <row r="159" spans="1:14" ht="33.75">
      <c r="A159" s="256" t="s">
        <v>1016</v>
      </c>
      <c r="B159" s="215" t="s">
        <v>56</v>
      </c>
      <c r="C159" s="47">
        <v>92770</v>
      </c>
      <c r="D159" s="91" t="s">
        <v>467</v>
      </c>
      <c r="E159" s="48"/>
      <c r="F159" s="48"/>
      <c r="G159" s="48"/>
      <c r="H159" s="48"/>
      <c r="I159" s="48"/>
      <c r="J159" s="48"/>
      <c r="K159" s="48"/>
      <c r="L159" s="215" t="s">
        <v>101</v>
      </c>
      <c r="M159" s="49">
        <v>344.63</v>
      </c>
      <c r="N159" s="235"/>
    </row>
    <row r="160" spans="1:14" ht="11.25">
      <c r="A160" s="256"/>
      <c r="B160" s="215"/>
      <c r="C160" s="47"/>
      <c r="D160" s="91" t="s">
        <v>492</v>
      </c>
      <c r="E160" s="48">
        <v>344.63</v>
      </c>
      <c r="F160" s="48"/>
      <c r="G160" s="48"/>
      <c r="H160" s="48"/>
      <c r="I160" s="48"/>
      <c r="J160" s="48"/>
      <c r="K160" s="48"/>
      <c r="L160" s="251"/>
      <c r="M160" s="49">
        <v>344.63</v>
      </c>
      <c r="N160" s="235"/>
    </row>
    <row r="161" spans="1:14" ht="11.25">
      <c r="A161" s="212" t="s">
        <v>372</v>
      </c>
      <c r="B161" s="43" t="s">
        <v>1023</v>
      </c>
      <c r="C161" s="44"/>
      <c r="D161" s="44"/>
      <c r="E161" s="45"/>
      <c r="F161" s="45"/>
      <c r="G161" s="45"/>
      <c r="H161" s="45"/>
      <c r="I161" s="45"/>
      <c r="J161" s="45"/>
      <c r="K161" s="45"/>
      <c r="L161" s="45"/>
      <c r="M161" s="46"/>
      <c r="N161" s="240"/>
    </row>
    <row r="162" spans="1:14" ht="33.75">
      <c r="A162" s="256" t="s">
        <v>373</v>
      </c>
      <c r="B162" s="215" t="s">
        <v>56</v>
      </c>
      <c r="C162" s="272">
        <v>92760</v>
      </c>
      <c r="D162" s="91" t="s">
        <v>460</v>
      </c>
      <c r="E162" s="48"/>
      <c r="F162" s="48"/>
      <c r="G162" s="48"/>
      <c r="H162" s="48"/>
      <c r="I162" s="48"/>
      <c r="J162" s="48"/>
      <c r="K162" s="48"/>
      <c r="L162" s="215" t="s">
        <v>101</v>
      </c>
      <c r="M162" s="49">
        <v>926.86</v>
      </c>
      <c r="N162" s="235"/>
    </row>
    <row r="163" spans="1:14" ht="11.25">
      <c r="A163" s="50"/>
      <c r="B163" s="171"/>
      <c r="C163" s="301"/>
      <c r="D163" s="267" t="s">
        <v>1017</v>
      </c>
      <c r="E163" s="268">
        <v>926.86</v>
      </c>
      <c r="F163" s="54"/>
      <c r="G163" s="54"/>
      <c r="H163" s="54"/>
      <c r="I163" s="54"/>
      <c r="J163" s="54"/>
      <c r="K163" s="54"/>
      <c r="L163" s="54"/>
      <c r="M163" s="49">
        <v>926.86</v>
      </c>
      <c r="N163" s="241"/>
    </row>
    <row r="164" spans="1:14" ht="33.75">
      <c r="A164" s="256" t="s">
        <v>444</v>
      </c>
      <c r="B164" s="215" t="s">
        <v>56</v>
      </c>
      <c r="C164" s="272">
        <v>92762</v>
      </c>
      <c r="D164" s="91" t="s">
        <v>462</v>
      </c>
      <c r="E164" s="48"/>
      <c r="F164" s="48"/>
      <c r="G164" s="48"/>
      <c r="H164" s="48"/>
      <c r="I164" s="48"/>
      <c r="J164" s="48"/>
      <c r="K164" s="48"/>
      <c r="L164" s="215" t="s">
        <v>101</v>
      </c>
      <c r="M164" s="49">
        <v>2315.5</v>
      </c>
      <c r="N164" s="235"/>
    </row>
    <row r="165" spans="1:14" ht="11.25">
      <c r="A165" s="50"/>
      <c r="B165" s="171"/>
      <c r="C165" s="301"/>
      <c r="D165" s="267" t="s">
        <v>1018</v>
      </c>
      <c r="E165" s="268">
        <v>2315.5</v>
      </c>
      <c r="F165" s="54"/>
      <c r="G165" s="54"/>
      <c r="H165" s="54"/>
      <c r="I165" s="54"/>
      <c r="J165" s="54"/>
      <c r="K165" s="54"/>
      <c r="L165" s="54"/>
      <c r="M165" s="49">
        <v>2315.5</v>
      </c>
      <c r="N165" s="241"/>
    </row>
    <row r="166" spans="1:14" ht="33.75">
      <c r="A166" s="256" t="s">
        <v>447</v>
      </c>
      <c r="B166" s="215" t="s">
        <v>56</v>
      </c>
      <c r="C166" s="272">
        <v>92763</v>
      </c>
      <c r="D166" s="91" t="s">
        <v>463</v>
      </c>
      <c r="E166" s="48"/>
      <c r="F166" s="48"/>
      <c r="G166" s="48"/>
      <c r="H166" s="48"/>
      <c r="I166" s="48"/>
      <c r="J166" s="48"/>
      <c r="K166" s="48"/>
      <c r="L166" s="215" t="s">
        <v>101</v>
      </c>
      <c r="M166" s="49">
        <v>17.16</v>
      </c>
      <c r="N166" s="235"/>
    </row>
    <row r="167" spans="1:14" ht="11.25">
      <c r="A167" s="50"/>
      <c r="B167" s="171"/>
      <c r="C167" s="301"/>
      <c r="D167" s="267" t="s">
        <v>1019</v>
      </c>
      <c r="E167" s="268">
        <v>17.16</v>
      </c>
      <c r="F167" s="54"/>
      <c r="G167" s="54"/>
      <c r="H167" s="54"/>
      <c r="I167" s="54"/>
      <c r="J167" s="54"/>
      <c r="K167" s="54"/>
      <c r="L167" s="54"/>
      <c r="M167" s="49">
        <v>17.16</v>
      </c>
      <c r="N167" s="241"/>
    </row>
    <row r="168" spans="1:14" ht="33.75">
      <c r="A168" s="256" t="s">
        <v>448</v>
      </c>
      <c r="B168" s="215" t="s">
        <v>56</v>
      </c>
      <c r="C168" s="272">
        <v>92764</v>
      </c>
      <c r="D168" s="91" t="s">
        <v>464</v>
      </c>
      <c r="E168" s="48"/>
      <c r="F168" s="48"/>
      <c r="G168" s="48"/>
      <c r="H168" s="48"/>
      <c r="I168" s="48"/>
      <c r="J168" s="48"/>
      <c r="K168" s="48"/>
      <c r="L168" s="215" t="s">
        <v>101</v>
      </c>
      <c r="M168" s="49">
        <v>4.73</v>
      </c>
      <c r="N168" s="235"/>
    </row>
    <row r="169" spans="1:14" ht="11.25">
      <c r="A169" s="50"/>
      <c r="B169" s="171"/>
      <c r="C169" s="301"/>
      <c r="D169" s="267" t="s">
        <v>1020</v>
      </c>
      <c r="E169" s="268">
        <v>4.73</v>
      </c>
      <c r="F169" s="54"/>
      <c r="G169" s="54"/>
      <c r="H169" s="54"/>
      <c r="I169" s="54"/>
      <c r="J169" s="54"/>
      <c r="K169" s="54"/>
      <c r="L169" s="54"/>
      <c r="M169" s="49">
        <v>4.73</v>
      </c>
      <c r="N169" s="241"/>
    </row>
    <row r="170" spans="1:14" ht="33.75">
      <c r="A170" s="256" t="s">
        <v>493</v>
      </c>
      <c r="B170" s="215" t="s">
        <v>56</v>
      </c>
      <c r="C170" s="318">
        <v>101997</v>
      </c>
      <c r="D170" s="91" t="s">
        <v>119</v>
      </c>
      <c r="E170" s="48"/>
      <c r="F170" s="48"/>
      <c r="G170" s="48"/>
      <c r="H170" s="48"/>
      <c r="I170" s="48"/>
      <c r="J170" s="48"/>
      <c r="K170" s="48"/>
      <c r="L170" s="215" t="s">
        <v>90</v>
      </c>
      <c r="M170" s="49">
        <v>614.87</v>
      </c>
      <c r="N170" s="235"/>
    </row>
    <row r="171" spans="1:14" ht="11.25">
      <c r="A171" s="50"/>
      <c r="B171" s="171"/>
      <c r="C171" s="319"/>
      <c r="D171" s="267" t="s">
        <v>1021</v>
      </c>
      <c r="E171" s="268">
        <v>614.87</v>
      </c>
      <c r="F171" s="54"/>
      <c r="G171" s="54"/>
      <c r="H171" s="54"/>
      <c r="I171" s="54"/>
      <c r="J171" s="54"/>
      <c r="K171" s="54"/>
      <c r="L171" s="54"/>
      <c r="M171" s="49">
        <v>614.87</v>
      </c>
      <c r="N171" s="241"/>
    </row>
    <row r="172" spans="1:14" ht="56.25">
      <c r="A172" s="256" t="s">
        <v>494</v>
      </c>
      <c r="B172" s="215" t="s">
        <v>195</v>
      </c>
      <c r="C172" s="272" t="s">
        <v>425</v>
      </c>
      <c r="D172" s="91" t="s">
        <v>565</v>
      </c>
      <c r="E172" s="48"/>
      <c r="F172" s="48"/>
      <c r="G172" s="48"/>
      <c r="H172" s="48"/>
      <c r="I172" s="48"/>
      <c r="J172" s="48"/>
      <c r="K172" s="48"/>
      <c r="L172" s="215" t="s">
        <v>55</v>
      </c>
      <c r="M172" s="49">
        <v>286.45</v>
      </c>
      <c r="N172" s="235"/>
    </row>
    <row r="173" spans="1:14" ht="11.25">
      <c r="A173" s="50"/>
      <c r="B173" s="171"/>
      <c r="C173" s="52"/>
      <c r="D173" s="267" t="s">
        <v>1022</v>
      </c>
      <c r="E173" s="268">
        <v>286.45</v>
      </c>
      <c r="F173" s="54"/>
      <c r="G173" s="54"/>
      <c r="H173" s="54"/>
      <c r="I173" s="54"/>
      <c r="J173" s="54"/>
      <c r="K173" s="54"/>
      <c r="L173" s="54"/>
      <c r="M173" s="49">
        <v>286.45</v>
      </c>
      <c r="N173" s="241"/>
    </row>
    <row r="174" spans="1:14" ht="11.25">
      <c r="A174" s="212" t="s">
        <v>489</v>
      </c>
      <c r="B174" s="43" t="s">
        <v>224</v>
      </c>
      <c r="C174" s="44"/>
      <c r="D174" s="44"/>
      <c r="E174" s="45"/>
      <c r="F174" s="45"/>
      <c r="G174" s="45"/>
      <c r="H174" s="45"/>
      <c r="I174" s="45"/>
      <c r="J174" s="45"/>
      <c r="K174" s="45"/>
      <c r="L174" s="45"/>
      <c r="M174" s="46"/>
      <c r="N174" s="240"/>
    </row>
    <row r="175" spans="1:14" ht="22.5">
      <c r="A175" s="256" t="s">
        <v>490</v>
      </c>
      <c r="B175" s="215" t="s">
        <v>56</v>
      </c>
      <c r="C175" s="47">
        <v>98557</v>
      </c>
      <c r="D175" s="91" t="s">
        <v>132</v>
      </c>
      <c r="E175" s="48"/>
      <c r="F175" s="48"/>
      <c r="G175" s="48"/>
      <c r="H175" s="48"/>
      <c r="I175" s="48"/>
      <c r="J175" s="48"/>
      <c r="K175" s="48"/>
      <c r="L175" s="215" t="s">
        <v>90</v>
      </c>
      <c r="M175" s="49">
        <v>69</v>
      </c>
      <c r="N175" s="235"/>
    </row>
    <row r="176" spans="1:14" ht="11.25">
      <c r="A176" s="50"/>
      <c r="B176" s="171"/>
      <c r="C176" s="52"/>
      <c r="D176" s="53" t="s">
        <v>503</v>
      </c>
      <c r="E176" s="54">
        <v>69</v>
      </c>
      <c r="F176" s="54"/>
      <c r="G176" s="54"/>
      <c r="H176" s="54"/>
      <c r="I176" s="54"/>
      <c r="J176" s="54"/>
      <c r="K176" s="54"/>
      <c r="L176" s="54"/>
      <c r="M176" s="49">
        <v>69</v>
      </c>
      <c r="N176" s="241"/>
    </row>
    <row r="177" spans="1:14" ht="11.25">
      <c r="A177" s="148">
        <v>4</v>
      </c>
      <c r="B177" s="39" t="s">
        <v>227</v>
      </c>
      <c r="C177" s="40"/>
      <c r="D177" s="40"/>
      <c r="E177" s="41"/>
      <c r="F177" s="41"/>
      <c r="G177" s="41"/>
      <c r="H177" s="41"/>
      <c r="I177" s="41"/>
      <c r="J177" s="41"/>
      <c r="K177" s="41"/>
      <c r="L177" s="41"/>
      <c r="M177" s="42"/>
      <c r="N177" s="240"/>
    </row>
    <row r="178" spans="1:14" ht="11.25">
      <c r="A178" s="212" t="s">
        <v>254</v>
      </c>
      <c r="B178" s="43" t="s">
        <v>451</v>
      </c>
      <c r="C178" s="44"/>
      <c r="D178" s="44"/>
      <c r="E178" s="45"/>
      <c r="F178" s="45"/>
      <c r="G178" s="45"/>
      <c r="H178" s="45"/>
      <c r="I178" s="45"/>
      <c r="J178" s="45"/>
      <c r="K178" s="45"/>
      <c r="L178" s="45"/>
      <c r="M178" s="46"/>
      <c r="N178" s="240"/>
    </row>
    <row r="179" spans="1:14" ht="45">
      <c r="A179" s="256" t="s">
        <v>288</v>
      </c>
      <c r="B179" s="215" t="s">
        <v>56</v>
      </c>
      <c r="C179" s="47">
        <v>103322</v>
      </c>
      <c r="D179" s="91" t="s">
        <v>432</v>
      </c>
      <c r="E179" s="48"/>
      <c r="F179" s="48"/>
      <c r="G179" s="48"/>
      <c r="H179" s="48"/>
      <c r="I179" s="48"/>
      <c r="J179" s="48"/>
      <c r="K179" s="48"/>
      <c r="L179" s="215" t="s">
        <v>90</v>
      </c>
      <c r="M179" s="49">
        <v>331.72</v>
      </c>
      <c r="N179" s="235">
        <v>87491</v>
      </c>
    </row>
    <row r="180" spans="1:14" ht="11.25">
      <c r="A180" s="50"/>
      <c r="B180" s="171"/>
      <c r="C180" s="52"/>
      <c r="D180" s="53" t="s">
        <v>569</v>
      </c>
      <c r="E180" s="54">
        <v>331.72</v>
      </c>
      <c r="F180" s="54"/>
      <c r="G180" s="54"/>
      <c r="H180" s="54"/>
      <c r="I180" s="54"/>
      <c r="J180" s="54"/>
      <c r="K180" s="54"/>
      <c r="L180" s="54"/>
      <c r="M180" s="49">
        <v>331.72</v>
      </c>
      <c r="N180" s="241"/>
    </row>
    <row r="181" spans="1:14" ht="33.75">
      <c r="A181" s="256" t="s">
        <v>922</v>
      </c>
      <c r="B181" s="215" t="s">
        <v>56</v>
      </c>
      <c r="C181" s="47">
        <v>93201</v>
      </c>
      <c r="D181" s="91" t="s">
        <v>130</v>
      </c>
      <c r="E181" s="48"/>
      <c r="F181" s="48"/>
      <c r="G181" s="48"/>
      <c r="H181" s="48"/>
      <c r="I181" s="48"/>
      <c r="J181" s="48"/>
      <c r="K181" s="48"/>
      <c r="L181" s="215" t="s">
        <v>54</v>
      </c>
      <c r="M181" s="49">
        <v>317.4</v>
      </c>
      <c r="N181" s="235"/>
    </row>
    <row r="182" spans="1:14" ht="11.25">
      <c r="A182" s="50"/>
      <c r="B182" s="171"/>
      <c r="C182" s="52"/>
      <c r="D182" s="53" t="s">
        <v>569</v>
      </c>
      <c r="E182" s="54">
        <v>317.4</v>
      </c>
      <c r="F182" s="54"/>
      <c r="G182" s="54"/>
      <c r="H182" s="54"/>
      <c r="I182" s="54"/>
      <c r="J182" s="54"/>
      <c r="K182" s="54"/>
      <c r="L182" s="54"/>
      <c r="M182" s="49">
        <v>317.4</v>
      </c>
      <c r="N182" s="241"/>
    </row>
    <row r="183" spans="1:14" ht="11.25">
      <c r="A183" s="212" t="s">
        <v>333</v>
      </c>
      <c r="B183" s="43" t="s">
        <v>452</v>
      </c>
      <c r="C183" s="44"/>
      <c r="D183" s="44"/>
      <c r="E183" s="45"/>
      <c r="F183" s="45"/>
      <c r="G183" s="45"/>
      <c r="H183" s="45"/>
      <c r="I183" s="45"/>
      <c r="J183" s="45"/>
      <c r="K183" s="45"/>
      <c r="L183" s="45"/>
      <c r="M183" s="46"/>
      <c r="N183" s="240"/>
    </row>
    <row r="184" spans="1:14" ht="56.25">
      <c r="A184" s="256" t="s">
        <v>334</v>
      </c>
      <c r="B184" s="215" t="s">
        <v>56</v>
      </c>
      <c r="C184" s="47">
        <v>87905</v>
      </c>
      <c r="D184" s="91" t="s">
        <v>1294</v>
      </c>
      <c r="E184" s="48"/>
      <c r="F184" s="48"/>
      <c r="G184" s="48"/>
      <c r="H184" s="48"/>
      <c r="I184" s="48"/>
      <c r="J184" s="48"/>
      <c r="K184" s="48"/>
      <c r="L184" s="215" t="s">
        <v>90</v>
      </c>
      <c r="M184" s="49">
        <v>663.44</v>
      </c>
      <c r="N184" s="235"/>
    </row>
    <row r="185" spans="1:14" ht="11.25">
      <c r="A185" s="50"/>
      <c r="B185" s="171"/>
      <c r="C185" s="52"/>
      <c r="D185" s="53" t="s">
        <v>569</v>
      </c>
      <c r="E185" s="54">
        <v>2</v>
      </c>
      <c r="F185" s="54"/>
      <c r="G185" s="54"/>
      <c r="H185" s="54"/>
      <c r="I185" s="54"/>
      <c r="J185" s="54">
        <v>331.72</v>
      </c>
      <c r="K185" s="54"/>
      <c r="L185" s="54"/>
      <c r="M185" s="49">
        <v>663.44</v>
      </c>
      <c r="N185" s="241"/>
    </row>
    <row r="186" spans="1:14" ht="56.25">
      <c r="A186" s="256" t="s">
        <v>335</v>
      </c>
      <c r="B186" s="215" t="s">
        <v>56</v>
      </c>
      <c r="C186" s="47">
        <v>87529</v>
      </c>
      <c r="D186" s="91" t="s">
        <v>164</v>
      </c>
      <c r="E186" s="48"/>
      <c r="F186" s="48"/>
      <c r="G186" s="48"/>
      <c r="H186" s="48"/>
      <c r="I186" s="48"/>
      <c r="J186" s="48"/>
      <c r="K186" s="48"/>
      <c r="L186" s="215" t="s">
        <v>90</v>
      </c>
      <c r="M186" s="49">
        <v>663.44</v>
      </c>
      <c r="N186" s="235"/>
    </row>
    <row r="187" spans="1:14" ht="11.25">
      <c r="A187" s="50"/>
      <c r="B187" s="171"/>
      <c r="C187" s="52"/>
      <c r="D187" s="53" t="s">
        <v>569</v>
      </c>
      <c r="E187" s="54">
        <v>2</v>
      </c>
      <c r="F187" s="54"/>
      <c r="G187" s="54"/>
      <c r="H187" s="54"/>
      <c r="I187" s="54"/>
      <c r="J187" s="54">
        <v>331.72</v>
      </c>
      <c r="K187" s="54"/>
      <c r="L187" s="54"/>
      <c r="M187" s="49">
        <v>663.44</v>
      </c>
      <c r="N187" s="241"/>
    </row>
    <row r="188" spans="1:14" ht="11.25">
      <c r="A188" s="212" t="s">
        <v>336</v>
      </c>
      <c r="B188" s="43" t="s">
        <v>453</v>
      </c>
      <c r="C188" s="44"/>
      <c r="D188" s="44"/>
      <c r="E188" s="45"/>
      <c r="F188" s="45"/>
      <c r="G188" s="45"/>
      <c r="H188" s="45"/>
      <c r="I188" s="45"/>
      <c r="J188" s="45"/>
      <c r="K188" s="45"/>
      <c r="L188" s="45"/>
      <c r="M188" s="46"/>
      <c r="N188" s="240"/>
    </row>
    <row r="189" spans="1:14" ht="22.5">
      <c r="A189" s="256" t="s">
        <v>337</v>
      </c>
      <c r="B189" s="215" t="s">
        <v>56</v>
      </c>
      <c r="C189" s="47">
        <v>93186</v>
      </c>
      <c r="D189" s="91" t="s">
        <v>125</v>
      </c>
      <c r="E189" s="48"/>
      <c r="F189" s="48"/>
      <c r="G189" s="48"/>
      <c r="H189" s="48"/>
      <c r="I189" s="48"/>
      <c r="J189" s="48"/>
      <c r="K189" s="48"/>
      <c r="L189" s="215" t="s">
        <v>54</v>
      </c>
      <c r="M189" s="49">
        <v>4.2</v>
      </c>
      <c r="N189" s="235"/>
    </row>
    <row r="190" spans="1:14" ht="11.25">
      <c r="A190" s="50"/>
      <c r="B190" s="171"/>
      <c r="C190" s="52"/>
      <c r="D190" s="53"/>
      <c r="E190" s="54">
        <v>4.2</v>
      </c>
      <c r="F190" s="54"/>
      <c r="G190" s="54"/>
      <c r="H190" s="54"/>
      <c r="I190" s="54"/>
      <c r="J190" s="54"/>
      <c r="K190" s="54"/>
      <c r="L190" s="54"/>
      <c r="M190" s="49">
        <v>4.2</v>
      </c>
      <c r="N190" s="241"/>
    </row>
    <row r="191" spans="1:14" ht="22.5">
      <c r="A191" s="256" t="s">
        <v>338</v>
      </c>
      <c r="B191" s="215" t="s">
        <v>56</v>
      </c>
      <c r="C191" s="47">
        <v>93187</v>
      </c>
      <c r="D191" s="91" t="s">
        <v>126</v>
      </c>
      <c r="E191" s="48"/>
      <c r="F191" s="48"/>
      <c r="G191" s="48"/>
      <c r="H191" s="48"/>
      <c r="I191" s="48"/>
      <c r="J191" s="48"/>
      <c r="K191" s="48"/>
      <c r="L191" s="215" t="s">
        <v>54</v>
      </c>
      <c r="M191" s="49">
        <v>58</v>
      </c>
      <c r="N191" s="235"/>
    </row>
    <row r="192" spans="1:14" ht="11.25">
      <c r="A192" s="50"/>
      <c r="B192" s="171"/>
      <c r="C192" s="52"/>
      <c r="D192" s="53"/>
      <c r="E192" s="54">
        <v>58</v>
      </c>
      <c r="F192" s="54"/>
      <c r="G192" s="54"/>
      <c r="H192" s="54"/>
      <c r="I192" s="54"/>
      <c r="J192" s="54"/>
      <c r="K192" s="54"/>
      <c r="L192" s="54"/>
      <c r="M192" s="49">
        <v>58</v>
      </c>
      <c r="N192" s="241"/>
    </row>
    <row r="193" spans="1:14" ht="22.5">
      <c r="A193" s="256" t="s">
        <v>339</v>
      </c>
      <c r="B193" s="215" t="s">
        <v>56</v>
      </c>
      <c r="C193" s="47">
        <v>93188</v>
      </c>
      <c r="D193" s="91" t="s">
        <v>127</v>
      </c>
      <c r="E193" s="48"/>
      <c r="F193" s="48"/>
      <c r="G193" s="48"/>
      <c r="H193" s="48"/>
      <c r="I193" s="48"/>
      <c r="J193" s="48"/>
      <c r="K193" s="48"/>
      <c r="L193" s="215" t="s">
        <v>54</v>
      </c>
      <c r="M193" s="49">
        <v>6</v>
      </c>
      <c r="N193" s="235"/>
    </row>
    <row r="194" spans="1:14" ht="11.25">
      <c r="A194" s="50"/>
      <c r="B194" s="171"/>
      <c r="C194" s="52"/>
      <c r="D194" s="53"/>
      <c r="E194" s="54">
        <v>6</v>
      </c>
      <c r="F194" s="54"/>
      <c r="G194" s="54"/>
      <c r="H194" s="54"/>
      <c r="I194" s="54"/>
      <c r="J194" s="54"/>
      <c r="K194" s="54"/>
      <c r="L194" s="54"/>
      <c r="M194" s="49">
        <v>6</v>
      </c>
      <c r="N194" s="241"/>
    </row>
    <row r="195" spans="1:14" ht="33.75">
      <c r="A195" s="256" t="s">
        <v>455</v>
      </c>
      <c r="B195" s="215" t="s">
        <v>56</v>
      </c>
      <c r="C195" s="47">
        <v>93196</v>
      </c>
      <c r="D195" s="91" t="s">
        <v>128</v>
      </c>
      <c r="E195" s="48"/>
      <c r="F195" s="48"/>
      <c r="G195" s="48"/>
      <c r="H195" s="48"/>
      <c r="I195" s="48"/>
      <c r="J195" s="48"/>
      <c r="K195" s="48"/>
      <c r="L195" s="215" t="s">
        <v>54</v>
      </c>
      <c r="M195" s="49">
        <v>4.2</v>
      </c>
      <c r="N195" s="235"/>
    </row>
    <row r="196" spans="1:14" ht="11.25">
      <c r="A196" s="50"/>
      <c r="B196" s="171"/>
      <c r="C196" s="52"/>
      <c r="D196" s="53"/>
      <c r="E196" s="54">
        <v>4.2</v>
      </c>
      <c r="F196" s="54"/>
      <c r="G196" s="54"/>
      <c r="H196" s="54"/>
      <c r="I196" s="54"/>
      <c r="J196" s="54"/>
      <c r="K196" s="54"/>
      <c r="L196" s="54"/>
      <c r="M196" s="49">
        <v>4.2</v>
      </c>
      <c r="N196" s="241"/>
    </row>
    <row r="197" spans="1:14" ht="33.75">
      <c r="A197" s="256" t="s">
        <v>456</v>
      </c>
      <c r="B197" s="215" t="s">
        <v>56</v>
      </c>
      <c r="C197" s="47">
        <v>93197</v>
      </c>
      <c r="D197" s="91" t="s">
        <v>129</v>
      </c>
      <c r="E197" s="48"/>
      <c r="F197" s="48"/>
      <c r="G197" s="48"/>
      <c r="H197" s="48"/>
      <c r="I197" s="48"/>
      <c r="J197" s="48"/>
      <c r="K197" s="48"/>
      <c r="L197" s="215" t="s">
        <v>54</v>
      </c>
      <c r="M197" s="49">
        <v>58</v>
      </c>
      <c r="N197" s="235"/>
    </row>
    <row r="198" spans="1:14" ht="11.25">
      <c r="A198" s="50"/>
      <c r="B198" s="171"/>
      <c r="C198" s="52"/>
      <c r="D198" s="53"/>
      <c r="E198" s="54">
        <v>58</v>
      </c>
      <c r="F198" s="54"/>
      <c r="G198" s="54"/>
      <c r="H198" s="54"/>
      <c r="I198" s="54"/>
      <c r="J198" s="54"/>
      <c r="K198" s="54"/>
      <c r="L198" s="54"/>
      <c r="M198" s="49">
        <v>58</v>
      </c>
      <c r="N198" s="241"/>
    </row>
    <row r="199" spans="1:14" ht="11.25">
      <c r="A199" s="148">
        <v>5</v>
      </c>
      <c r="B199" s="39" t="s">
        <v>1024</v>
      </c>
      <c r="C199" s="40"/>
      <c r="D199" s="40"/>
      <c r="E199" s="41"/>
      <c r="F199" s="41"/>
      <c r="G199" s="41"/>
      <c r="H199" s="41"/>
      <c r="I199" s="41"/>
      <c r="J199" s="41"/>
      <c r="K199" s="41"/>
      <c r="L199" s="41"/>
      <c r="M199" s="42"/>
      <c r="N199" s="240"/>
    </row>
    <row r="200" spans="1:14" ht="11.25">
      <c r="A200" s="212" t="s">
        <v>255</v>
      </c>
      <c r="B200" s="43" t="s">
        <v>228</v>
      </c>
      <c r="C200" s="44"/>
      <c r="D200" s="44"/>
      <c r="E200" s="45"/>
      <c r="F200" s="45"/>
      <c r="G200" s="45"/>
      <c r="H200" s="45"/>
      <c r="I200" s="45"/>
      <c r="J200" s="45"/>
      <c r="K200" s="45"/>
      <c r="L200" s="45"/>
      <c r="M200" s="46"/>
      <c r="N200" s="240"/>
    </row>
    <row r="201" spans="1:14" ht="56.25">
      <c r="A201" s="256" t="s">
        <v>289</v>
      </c>
      <c r="B201" s="215" t="s">
        <v>56</v>
      </c>
      <c r="C201" s="47">
        <v>94570</v>
      </c>
      <c r="D201" s="91" t="s">
        <v>107</v>
      </c>
      <c r="E201" s="48"/>
      <c r="F201" s="48"/>
      <c r="G201" s="48"/>
      <c r="H201" s="48"/>
      <c r="I201" s="48"/>
      <c r="J201" s="48"/>
      <c r="K201" s="48"/>
      <c r="L201" s="215" t="s">
        <v>90</v>
      </c>
      <c r="M201" s="49">
        <v>50.51</v>
      </c>
      <c r="N201" s="235"/>
    </row>
    <row r="202" spans="1:14" ht="22.5">
      <c r="A202" s="50"/>
      <c r="B202" s="171"/>
      <c r="C202" s="52"/>
      <c r="D202" s="267" t="s">
        <v>1029</v>
      </c>
      <c r="E202" s="268">
        <v>2</v>
      </c>
      <c r="F202" s="268"/>
      <c r="G202" s="268"/>
      <c r="H202" s="268">
        <v>1</v>
      </c>
      <c r="I202" s="268">
        <v>0.7</v>
      </c>
      <c r="J202" s="54"/>
      <c r="K202" s="54"/>
      <c r="L202" s="54"/>
      <c r="M202" s="49">
        <v>1.4</v>
      </c>
      <c r="N202" s="241"/>
    </row>
    <row r="203" spans="1:14" ht="22.5">
      <c r="A203" s="50"/>
      <c r="B203" s="171"/>
      <c r="C203" s="52"/>
      <c r="D203" s="267" t="s">
        <v>1030</v>
      </c>
      <c r="E203" s="268">
        <v>1</v>
      </c>
      <c r="F203" s="268"/>
      <c r="G203" s="268"/>
      <c r="H203" s="268">
        <v>1.5</v>
      </c>
      <c r="I203" s="268">
        <v>1</v>
      </c>
      <c r="J203" s="54"/>
      <c r="K203" s="54"/>
      <c r="L203" s="54"/>
      <c r="M203" s="49">
        <v>1.5</v>
      </c>
      <c r="N203" s="241"/>
    </row>
    <row r="204" spans="1:14" ht="22.5">
      <c r="A204" s="50"/>
      <c r="B204" s="171"/>
      <c r="C204" s="52"/>
      <c r="D204" s="267" t="s">
        <v>1031</v>
      </c>
      <c r="E204" s="268">
        <v>2</v>
      </c>
      <c r="F204" s="268"/>
      <c r="G204" s="268"/>
      <c r="H204" s="268">
        <v>1.9</v>
      </c>
      <c r="I204" s="268">
        <v>1</v>
      </c>
      <c r="J204" s="54"/>
      <c r="K204" s="54"/>
      <c r="L204" s="54"/>
      <c r="M204" s="49">
        <v>3.8</v>
      </c>
      <c r="N204" s="241"/>
    </row>
    <row r="205" spans="1:14" ht="22.5">
      <c r="A205" s="50"/>
      <c r="B205" s="171"/>
      <c r="C205" s="52"/>
      <c r="D205" s="267" t="s">
        <v>1032</v>
      </c>
      <c r="E205" s="268">
        <v>3</v>
      </c>
      <c r="F205" s="268"/>
      <c r="G205" s="268"/>
      <c r="H205" s="268">
        <v>2</v>
      </c>
      <c r="I205" s="268">
        <v>0.7</v>
      </c>
      <c r="J205" s="54"/>
      <c r="K205" s="54"/>
      <c r="L205" s="54"/>
      <c r="M205" s="49">
        <v>4.199999999999999</v>
      </c>
      <c r="N205" s="241"/>
    </row>
    <row r="206" spans="1:14" ht="22.5">
      <c r="A206" s="50"/>
      <c r="B206" s="171"/>
      <c r="C206" s="52"/>
      <c r="D206" s="267" t="s">
        <v>1033</v>
      </c>
      <c r="E206" s="268">
        <v>1</v>
      </c>
      <c r="F206" s="268"/>
      <c r="G206" s="268"/>
      <c r="H206" s="268">
        <v>2</v>
      </c>
      <c r="I206" s="268">
        <v>1</v>
      </c>
      <c r="J206" s="54"/>
      <c r="K206" s="54"/>
      <c r="L206" s="54"/>
      <c r="M206" s="49">
        <v>2</v>
      </c>
      <c r="N206" s="241"/>
    </row>
    <row r="207" spans="1:14" ht="22.5">
      <c r="A207" s="50"/>
      <c r="B207" s="171"/>
      <c r="C207" s="52"/>
      <c r="D207" s="267" t="s">
        <v>1034</v>
      </c>
      <c r="E207" s="268">
        <v>1</v>
      </c>
      <c r="F207" s="268"/>
      <c r="G207" s="268"/>
      <c r="H207" s="268">
        <v>2</v>
      </c>
      <c r="I207" s="268">
        <v>1.2</v>
      </c>
      <c r="J207" s="54"/>
      <c r="K207" s="54"/>
      <c r="L207" s="54"/>
      <c r="M207" s="49">
        <v>2.4</v>
      </c>
      <c r="N207" s="241"/>
    </row>
    <row r="208" spans="1:14" ht="22.5">
      <c r="A208" s="50"/>
      <c r="B208" s="171"/>
      <c r="C208" s="52"/>
      <c r="D208" s="267" t="s">
        <v>1035</v>
      </c>
      <c r="E208" s="268">
        <v>1</v>
      </c>
      <c r="F208" s="268"/>
      <c r="G208" s="268"/>
      <c r="H208" s="268">
        <v>2.05</v>
      </c>
      <c r="I208" s="268">
        <v>1.4</v>
      </c>
      <c r="J208" s="54"/>
      <c r="K208" s="54"/>
      <c r="L208" s="54"/>
      <c r="M208" s="49">
        <v>2.8699999999999997</v>
      </c>
      <c r="N208" s="241"/>
    </row>
    <row r="209" spans="1:14" ht="22.5">
      <c r="A209" s="50"/>
      <c r="B209" s="171"/>
      <c r="C209" s="52"/>
      <c r="D209" s="267" t="s">
        <v>1036</v>
      </c>
      <c r="E209" s="268">
        <v>2</v>
      </c>
      <c r="F209" s="268"/>
      <c r="G209" s="268"/>
      <c r="H209" s="268">
        <v>2.5</v>
      </c>
      <c r="I209" s="268">
        <v>1.2</v>
      </c>
      <c r="J209" s="54"/>
      <c r="K209" s="54"/>
      <c r="L209" s="54"/>
      <c r="M209" s="49">
        <v>6</v>
      </c>
      <c r="N209" s="241"/>
    </row>
    <row r="210" spans="1:14" ht="22.5">
      <c r="A210" s="50"/>
      <c r="B210" s="171"/>
      <c r="C210" s="52"/>
      <c r="D210" s="267" t="s">
        <v>1037</v>
      </c>
      <c r="E210" s="268">
        <v>1</v>
      </c>
      <c r="F210" s="268"/>
      <c r="G210" s="268"/>
      <c r="H210" s="268">
        <v>2.7</v>
      </c>
      <c r="I210" s="268">
        <v>1.7</v>
      </c>
      <c r="J210" s="54"/>
      <c r="K210" s="54"/>
      <c r="L210" s="54"/>
      <c r="M210" s="49">
        <v>4.59</v>
      </c>
      <c r="N210" s="241"/>
    </row>
    <row r="211" spans="1:14" ht="22.5">
      <c r="A211" s="50"/>
      <c r="B211" s="171"/>
      <c r="C211" s="52"/>
      <c r="D211" s="267" t="s">
        <v>1038</v>
      </c>
      <c r="E211" s="268">
        <v>5</v>
      </c>
      <c r="F211" s="268"/>
      <c r="G211" s="268"/>
      <c r="H211" s="268">
        <v>3</v>
      </c>
      <c r="I211" s="268">
        <v>1.45</v>
      </c>
      <c r="J211" s="54"/>
      <c r="K211" s="54"/>
      <c r="L211" s="54"/>
      <c r="M211" s="49">
        <v>21.75</v>
      </c>
      <c r="N211" s="241"/>
    </row>
    <row r="212" spans="1:14" ht="56.25">
      <c r="A212" s="256" t="s">
        <v>290</v>
      </c>
      <c r="B212" s="215" t="s">
        <v>56</v>
      </c>
      <c r="C212" s="47">
        <v>94559</v>
      </c>
      <c r="D212" s="91" t="s">
        <v>105</v>
      </c>
      <c r="E212" s="48"/>
      <c r="F212" s="48"/>
      <c r="G212" s="48"/>
      <c r="H212" s="48"/>
      <c r="I212" s="48"/>
      <c r="J212" s="48"/>
      <c r="K212" s="48"/>
      <c r="L212" s="215" t="s">
        <v>90</v>
      </c>
      <c r="M212" s="49">
        <v>19.88</v>
      </c>
      <c r="N212" s="235"/>
    </row>
    <row r="213" spans="1:14" ht="22.5">
      <c r="A213" s="50"/>
      <c r="B213" s="171"/>
      <c r="C213" s="52"/>
      <c r="D213" s="267" t="s">
        <v>1039</v>
      </c>
      <c r="E213" s="268">
        <v>1</v>
      </c>
      <c r="F213" s="268"/>
      <c r="G213" s="268"/>
      <c r="H213" s="268">
        <v>1</v>
      </c>
      <c r="I213" s="268">
        <v>0.7</v>
      </c>
      <c r="J213" s="54"/>
      <c r="K213" s="54"/>
      <c r="L213" s="54"/>
      <c r="M213" s="49">
        <v>0.7</v>
      </c>
      <c r="N213" s="241"/>
    </row>
    <row r="214" spans="1:14" ht="22.5">
      <c r="A214" s="50"/>
      <c r="B214" s="171"/>
      <c r="C214" s="52"/>
      <c r="D214" s="267" t="s">
        <v>1040</v>
      </c>
      <c r="E214" s="268">
        <v>1</v>
      </c>
      <c r="F214" s="268"/>
      <c r="G214" s="268"/>
      <c r="H214" s="268">
        <v>3</v>
      </c>
      <c r="I214" s="268">
        <v>0.7</v>
      </c>
      <c r="J214" s="54"/>
      <c r="K214" s="54"/>
      <c r="L214" s="54"/>
      <c r="M214" s="49">
        <v>2.0999999999999996</v>
      </c>
      <c r="N214" s="241"/>
    </row>
    <row r="215" spans="1:14" ht="22.5">
      <c r="A215" s="50"/>
      <c r="B215" s="171"/>
      <c r="C215" s="52"/>
      <c r="D215" s="267" t="s">
        <v>1041</v>
      </c>
      <c r="E215" s="268">
        <v>2</v>
      </c>
      <c r="F215" s="268"/>
      <c r="G215" s="268"/>
      <c r="H215" s="268">
        <v>3.2</v>
      </c>
      <c r="I215" s="268">
        <v>0.7</v>
      </c>
      <c r="J215" s="54"/>
      <c r="K215" s="54"/>
      <c r="L215" s="54"/>
      <c r="M215" s="49">
        <v>4.4799999999999995</v>
      </c>
      <c r="N215" s="241"/>
    </row>
    <row r="216" spans="1:14" ht="22.5">
      <c r="A216" s="50"/>
      <c r="B216" s="171"/>
      <c r="C216" s="52"/>
      <c r="D216" s="267" t="s">
        <v>1042</v>
      </c>
      <c r="E216" s="268">
        <v>4</v>
      </c>
      <c r="F216" s="268"/>
      <c r="G216" s="268"/>
      <c r="H216" s="268">
        <v>4.5</v>
      </c>
      <c r="I216" s="268">
        <v>0.7</v>
      </c>
      <c r="J216" s="54"/>
      <c r="K216" s="54"/>
      <c r="L216" s="54"/>
      <c r="M216" s="49">
        <v>12.6</v>
      </c>
      <c r="N216" s="241"/>
    </row>
    <row r="217" spans="1:14" ht="45">
      <c r="A217" s="256" t="s">
        <v>376</v>
      </c>
      <c r="B217" s="215" t="s">
        <v>56</v>
      </c>
      <c r="C217" s="47">
        <v>100674</v>
      </c>
      <c r="D217" s="91" t="s">
        <v>109</v>
      </c>
      <c r="E217" s="48"/>
      <c r="F217" s="48"/>
      <c r="G217" s="48"/>
      <c r="H217" s="48"/>
      <c r="I217" s="48"/>
      <c r="J217" s="48"/>
      <c r="K217" s="48"/>
      <c r="L217" s="215" t="s">
        <v>90</v>
      </c>
      <c r="M217" s="49">
        <v>7.905</v>
      </c>
      <c r="N217" s="235"/>
    </row>
    <row r="218" spans="1:14" ht="11.25">
      <c r="A218" s="50"/>
      <c r="B218" s="171"/>
      <c r="C218" s="52"/>
      <c r="D218" s="267" t="s">
        <v>1043</v>
      </c>
      <c r="E218" s="268">
        <v>1</v>
      </c>
      <c r="F218" s="268"/>
      <c r="G218" s="268"/>
      <c r="H218" s="268">
        <v>4.65</v>
      </c>
      <c r="I218" s="268">
        <v>1.7</v>
      </c>
      <c r="J218" s="54"/>
      <c r="K218" s="54"/>
      <c r="L218" s="54"/>
      <c r="M218" s="49">
        <v>7.905</v>
      </c>
      <c r="N218" s="241"/>
    </row>
    <row r="219" spans="1:14" ht="56.25">
      <c r="A219" s="256" t="s">
        <v>377</v>
      </c>
      <c r="B219" s="215" t="s">
        <v>56</v>
      </c>
      <c r="C219" s="47">
        <v>94573</v>
      </c>
      <c r="D219" s="91" t="s">
        <v>108</v>
      </c>
      <c r="E219" s="48"/>
      <c r="F219" s="48"/>
      <c r="G219" s="48"/>
      <c r="H219" s="48"/>
      <c r="I219" s="48"/>
      <c r="J219" s="48"/>
      <c r="K219" s="48"/>
      <c r="L219" s="215" t="s">
        <v>90</v>
      </c>
      <c r="M219" s="49">
        <v>5.3999999999999995</v>
      </c>
      <c r="N219" s="235"/>
    </row>
    <row r="220" spans="1:14" ht="22.5">
      <c r="A220" s="50"/>
      <c r="B220" s="171"/>
      <c r="C220" s="52"/>
      <c r="D220" s="267" t="s">
        <v>1044</v>
      </c>
      <c r="E220" s="268">
        <v>1</v>
      </c>
      <c r="F220" s="268"/>
      <c r="G220" s="268"/>
      <c r="H220" s="268">
        <v>4.5</v>
      </c>
      <c r="I220" s="268">
        <v>1.2</v>
      </c>
      <c r="J220" s="268"/>
      <c r="K220" s="54"/>
      <c r="L220" s="54"/>
      <c r="M220" s="49">
        <v>5.3999999999999995</v>
      </c>
      <c r="N220" s="241"/>
    </row>
    <row r="221" spans="1:14" ht="56.25">
      <c r="A221" s="256" t="s">
        <v>433</v>
      </c>
      <c r="B221" s="215" t="s">
        <v>56</v>
      </c>
      <c r="C221" s="47">
        <v>90795</v>
      </c>
      <c r="D221" s="91" t="s">
        <v>102</v>
      </c>
      <c r="E221" s="48"/>
      <c r="F221" s="48"/>
      <c r="G221" s="48"/>
      <c r="H221" s="48"/>
      <c r="I221" s="48"/>
      <c r="J221" s="48"/>
      <c r="K221" s="48"/>
      <c r="L221" s="215" t="s">
        <v>89</v>
      </c>
      <c r="M221" s="49">
        <v>56</v>
      </c>
      <c r="N221" s="235"/>
    </row>
    <row r="222" spans="1:14" ht="11.25">
      <c r="A222" s="50"/>
      <c r="B222" s="171"/>
      <c r="C222" s="52"/>
      <c r="D222" s="267" t="s">
        <v>1025</v>
      </c>
      <c r="E222" s="304">
        <v>56</v>
      </c>
      <c r="F222" s="54"/>
      <c r="G222" s="54"/>
      <c r="H222" s="54"/>
      <c r="I222" s="54"/>
      <c r="J222" s="54"/>
      <c r="K222" s="54"/>
      <c r="L222" s="54"/>
      <c r="M222" s="49">
        <v>56</v>
      </c>
      <c r="N222" s="241"/>
    </row>
    <row r="223" spans="1:14" ht="56.25">
      <c r="A223" s="256" t="s">
        <v>454</v>
      </c>
      <c r="B223" s="215" t="s">
        <v>56</v>
      </c>
      <c r="C223" s="47">
        <v>90796</v>
      </c>
      <c r="D223" s="91" t="s">
        <v>103</v>
      </c>
      <c r="E223" s="48"/>
      <c r="F223" s="48"/>
      <c r="G223" s="48"/>
      <c r="H223" s="48"/>
      <c r="I223" s="48"/>
      <c r="J223" s="48"/>
      <c r="K223" s="48"/>
      <c r="L223" s="215" t="s">
        <v>89</v>
      </c>
      <c r="M223" s="49">
        <v>17</v>
      </c>
      <c r="N223" s="235"/>
    </row>
    <row r="224" spans="1:14" ht="11.25">
      <c r="A224" s="50"/>
      <c r="B224" s="171"/>
      <c r="C224" s="52"/>
      <c r="D224" s="267" t="s">
        <v>1026</v>
      </c>
      <c r="E224" s="304">
        <v>17</v>
      </c>
      <c r="F224" s="54"/>
      <c r="G224" s="54"/>
      <c r="H224" s="54"/>
      <c r="I224" s="54"/>
      <c r="J224" s="54"/>
      <c r="K224" s="54"/>
      <c r="L224" s="54"/>
      <c r="M224" s="49">
        <v>17</v>
      </c>
      <c r="N224" s="241"/>
    </row>
    <row r="225" spans="1:14" ht="56.25">
      <c r="A225" s="256" t="s">
        <v>917</v>
      </c>
      <c r="B225" s="215" t="s">
        <v>56</v>
      </c>
      <c r="C225" s="47">
        <v>90797</v>
      </c>
      <c r="D225" s="91" t="s">
        <v>104</v>
      </c>
      <c r="E225" s="48"/>
      <c r="F225" s="48"/>
      <c r="G225" s="48"/>
      <c r="H225" s="48"/>
      <c r="I225" s="48"/>
      <c r="J225" s="48"/>
      <c r="K225" s="48"/>
      <c r="L225" s="215" t="s">
        <v>89</v>
      </c>
      <c r="M225" s="49">
        <v>11</v>
      </c>
      <c r="N225" s="235"/>
    </row>
    <row r="226" spans="1:14" ht="11.25">
      <c r="A226" s="50"/>
      <c r="B226" s="171"/>
      <c r="C226" s="52"/>
      <c r="D226" s="267" t="s">
        <v>1027</v>
      </c>
      <c r="E226" s="304">
        <v>11</v>
      </c>
      <c r="F226" s="54"/>
      <c r="G226" s="54"/>
      <c r="H226" s="54"/>
      <c r="I226" s="54"/>
      <c r="J226" s="54"/>
      <c r="K226" s="54"/>
      <c r="L226" s="54"/>
      <c r="M226" s="49">
        <v>11</v>
      </c>
      <c r="N226" s="241"/>
    </row>
    <row r="227" spans="1:14" ht="22.5">
      <c r="A227" s="256" t="s">
        <v>918</v>
      </c>
      <c r="B227" s="215" t="s">
        <v>195</v>
      </c>
      <c r="C227" s="47" t="s">
        <v>415</v>
      </c>
      <c r="D227" s="91" t="s">
        <v>843</v>
      </c>
      <c r="E227" s="48"/>
      <c r="F227" s="48"/>
      <c r="G227" s="48"/>
      <c r="H227" s="48"/>
      <c r="I227" s="48"/>
      <c r="J227" s="48"/>
      <c r="K227" s="48"/>
      <c r="L227" s="215" t="s">
        <v>89</v>
      </c>
      <c r="M227" s="49">
        <v>1</v>
      </c>
      <c r="N227" s="235"/>
    </row>
    <row r="228" spans="1:14" ht="22.5">
      <c r="A228" s="50"/>
      <c r="B228" s="171"/>
      <c r="C228" s="52"/>
      <c r="D228" s="267" t="s">
        <v>1028</v>
      </c>
      <c r="E228" s="268">
        <v>1</v>
      </c>
      <c r="F228" s="54"/>
      <c r="G228" s="54"/>
      <c r="H228" s="54"/>
      <c r="I228" s="54"/>
      <c r="J228" s="54"/>
      <c r="K228" s="54"/>
      <c r="L228" s="54"/>
      <c r="M228" s="49">
        <v>1</v>
      </c>
      <c r="N228" s="241"/>
    </row>
    <row r="229" spans="1:14" ht="45">
      <c r="A229" s="256" t="s">
        <v>1045</v>
      </c>
      <c r="B229" s="215" t="s">
        <v>195</v>
      </c>
      <c r="C229" s="47" t="s">
        <v>913</v>
      </c>
      <c r="D229" s="91" t="s">
        <v>914</v>
      </c>
      <c r="E229" s="48"/>
      <c r="F229" s="48"/>
      <c r="G229" s="48"/>
      <c r="H229" s="48"/>
      <c r="I229" s="48"/>
      <c r="J229" s="48"/>
      <c r="K229" s="48"/>
      <c r="L229" s="215" t="s">
        <v>90</v>
      </c>
      <c r="M229" s="49">
        <v>28.251</v>
      </c>
      <c r="N229" s="235"/>
    </row>
    <row r="230" spans="1:14" ht="11.25">
      <c r="A230" s="50"/>
      <c r="B230" s="171"/>
      <c r="C230" s="52"/>
      <c r="D230" s="53" t="s">
        <v>571</v>
      </c>
      <c r="E230" s="54">
        <v>2</v>
      </c>
      <c r="F230" s="54"/>
      <c r="G230" s="54"/>
      <c r="H230" s="54">
        <v>1.2</v>
      </c>
      <c r="I230" s="54">
        <v>2.1</v>
      </c>
      <c r="J230" s="54"/>
      <c r="K230" s="54"/>
      <c r="L230" s="54"/>
      <c r="M230" s="49">
        <v>5.04</v>
      </c>
      <c r="N230" s="241"/>
    </row>
    <row r="231" spans="1:14" ht="11.25">
      <c r="A231" s="50"/>
      <c r="B231" s="171"/>
      <c r="C231" s="52"/>
      <c r="D231" s="53" t="s">
        <v>570</v>
      </c>
      <c r="E231" s="54">
        <v>2</v>
      </c>
      <c r="F231" s="54"/>
      <c r="G231" s="54"/>
      <c r="H231" s="54">
        <v>1.5</v>
      </c>
      <c r="I231" s="54">
        <v>2.1</v>
      </c>
      <c r="J231" s="54"/>
      <c r="K231" s="54"/>
      <c r="L231" s="54"/>
      <c r="M231" s="49">
        <v>6.300000000000001</v>
      </c>
      <c r="N231" s="241"/>
    </row>
    <row r="232" spans="1:14" ht="11.25">
      <c r="A232" s="50"/>
      <c r="B232" s="171"/>
      <c r="C232" s="52"/>
      <c r="D232" s="53" t="s">
        <v>915</v>
      </c>
      <c r="E232" s="54">
        <v>2</v>
      </c>
      <c r="F232" s="54"/>
      <c r="G232" s="54"/>
      <c r="H232" s="54">
        <v>1.5</v>
      </c>
      <c r="I232" s="54">
        <v>2.1</v>
      </c>
      <c r="J232" s="54"/>
      <c r="K232" s="54"/>
      <c r="L232" s="54"/>
      <c r="M232" s="49">
        <v>6.300000000000001</v>
      </c>
      <c r="N232" s="241"/>
    </row>
    <row r="233" spans="1:14" ht="11.25">
      <c r="A233" s="50"/>
      <c r="B233" s="171"/>
      <c r="C233" s="52"/>
      <c r="D233" s="53" t="s">
        <v>916</v>
      </c>
      <c r="E233" s="54">
        <v>1</v>
      </c>
      <c r="F233" s="54"/>
      <c r="G233" s="54"/>
      <c r="H233" s="54">
        <v>3.93</v>
      </c>
      <c r="I233" s="54">
        <v>2.7</v>
      </c>
      <c r="J233" s="54"/>
      <c r="K233" s="54"/>
      <c r="L233" s="54"/>
      <c r="M233" s="49">
        <v>10.611</v>
      </c>
      <c r="N233" s="241"/>
    </row>
    <row r="234" spans="1:14" ht="33.75">
      <c r="A234" s="256" t="s">
        <v>1046</v>
      </c>
      <c r="B234" s="215" t="s">
        <v>56</v>
      </c>
      <c r="C234" s="47">
        <v>100702</v>
      </c>
      <c r="D234" s="91" t="s">
        <v>106</v>
      </c>
      <c r="E234" s="48"/>
      <c r="F234" s="48"/>
      <c r="G234" s="48"/>
      <c r="H234" s="48"/>
      <c r="I234" s="48"/>
      <c r="J234" s="48"/>
      <c r="K234" s="48"/>
      <c r="L234" s="215" t="s">
        <v>90</v>
      </c>
      <c r="M234" s="49">
        <v>28.784999999999997</v>
      </c>
      <c r="N234" s="235"/>
    </row>
    <row r="235" spans="1:14" ht="11.25">
      <c r="A235" s="50"/>
      <c r="B235" s="171"/>
      <c r="C235" s="52"/>
      <c r="D235" s="53" t="s">
        <v>919</v>
      </c>
      <c r="E235" s="54">
        <v>1</v>
      </c>
      <c r="F235" s="54"/>
      <c r="G235" s="54"/>
      <c r="H235" s="54">
        <v>6</v>
      </c>
      <c r="I235" s="54">
        <v>3.8</v>
      </c>
      <c r="J235" s="54"/>
      <c r="K235" s="54"/>
      <c r="L235" s="54"/>
      <c r="M235" s="49">
        <v>22.799999999999997</v>
      </c>
      <c r="N235" s="241"/>
    </row>
    <row r="236" spans="1:14" ht="11.25">
      <c r="A236" s="50"/>
      <c r="B236" s="171"/>
      <c r="C236" s="52"/>
      <c r="D236" s="53" t="s">
        <v>920</v>
      </c>
      <c r="E236" s="54">
        <v>1</v>
      </c>
      <c r="F236" s="54"/>
      <c r="G236" s="54"/>
      <c r="H236" s="54">
        <v>2.85</v>
      </c>
      <c r="I236" s="54">
        <v>2.1</v>
      </c>
      <c r="J236" s="54"/>
      <c r="K236" s="54"/>
      <c r="L236" s="54"/>
      <c r="M236" s="49">
        <v>5.985</v>
      </c>
      <c r="N236" s="241"/>
    </row>
    <row r="237" spans="1:14" ht="11.25">
      <c r="A237" s="148">
        <v>6</v>
      </c>
      <c r="B237" s="39" t="s">
        <v>242</v>
      </c>
      <c r="C237" s="40"/>
      <c r="D237" s="40"/>
      <c r="E237" s="41" t="s">
        <v>76</v>
      </c>
      <c r="F237" s="41"/>
      <c r="G237" s="41"/>
      <c r="H237" s="41"/>
      <c r="I237" s="41"/>
      <c r="J237" s="41"/>
      <c r="K237" s="41"/>
      <c r="L237" s="41"/>
      <c r="M237" s="42"/>
      <c r="N237" s="240"/>
    </row>
    <row r="238" spans="1:14" ht="11.25">
      <c r="A238" s="212" t="s">
        <v>27</v>
      </c>
      <c r="B238" s="43" t="s">
        <v>229</v>
      </c>
      <c r="C238" s="44"/>
      <c r="D238" s="44"/>
      <c r="E238" s="45"/>
      <c r="F238" s="45"/>
      <c r="G238" s="45"/>
      <c r="H238" s="45"/>
      <c r="I238" s="45"/>
      <c r="J238" s="45"/>
      <c r="K238" s="45"/>
      <c r="L238" s="45"/>
      <c r="M238" s="46"/>
      <c r="N238" s="240"/>
    </row>
    <row r="239" spans="1:14" ht="33.75">
      <c r="A239" s="256" t="s">
        <v>291</v>
      </c>
      <c r="B239" s="215" t="s">
        <v>56</v>
      </c>
      <c r="C239" s="47">
        <v>88494</v>
      </c>
      <c r="D239" s="91" t="s">
        <v>1287</v>
      </c>
      <c r="E239" s="48"/>
      <c r="F239" s="48"/>
      <c r="G239" s="48"/>
      <c r="H239" s="48"/>
      <c r="I239" s="48"/>
      <c r="J239" s="48"/>
      <c r="K239" s="48"/>
      <c r="L239" s="215" t="s">
        <v>90</v>
      </c>
      <c r="M239" s="49">
        <v>285.1</v>
      </c>
      <c r="N239" s="235"/>
    </row>
    <row r="240" spans="1:14" ht="11.25">
      <c r="A240" s="50"/>
      <c r="B240" s="171"/>
      <c r="C240" s="52"/>
      <c r="D240" s="320" t="s">
        <v>1057</v>
      </c>
      <c r="E240" s="268">
        <v>84.24</v>
      </c>
      <c r="F240" s="54"/>
      <c r="G240" s="54"/>
      <c r="H240" s="54"/>
      <c r="I240" s="54"/>
      <c r="J240" s="54"/>
      <c r="K240" s="54"/>
      <c r="L240" s="54"/>
      <c r="M240" s="49">
        <v>84.24</v>
      </c>
      <c r="N240" s="241"/>
    </row>
    <row r="241" spans="1:14" ht="11.25">
      <c r="A241" s="50"/>
      <c r="B241" s="171"/>
      <c r="C241" s="52"/>
      <c r="D241" s="320" t="s">
        <v>1057</v>
      </c>
      <c r="E241" s="268">
        <v>200.86</v>
      </c>
      <c r="F241" s="54"/>
      <c r="G241" s="54"/>
      <c r="H241" s="54"/>
      <c r="I241" s="54"/>
      <c r="J241" s="54"/>
      <c r="K241" s="54"/>
      <c r="L241" s="54"/>
      <c r="M241" s="49">
        <v>200.86</v>
      </c>
      <c r="N241" s="241"/>
    </row>
    <row r="242" spans="1:14" ht="22.5">
      <c r="A242" s="256" t="s">
        <v>923</v>
      </c>
      <c r="B242" s="215" t="s">
        <v>56</v>
      </c>
      <c r="C242" s="47">
        <v>88488</v>
      </c>
      <c r="D242" s="91" t="s">
        <v>1285</v>
      </c>
      <c r="E242" s="48"/>
      <c r="F242" s="48"/>
      <c r="G242" s="48"/>
      <c r="H242" s="48"/>
      <c r="I242" s="48"/>
      <c r="J242" s="48"/>
      <c r="K242" s="48"/>
      <c r="L242" s="215" t="s">
        <v>90</v>
      </c>
      <c r="M242" s="49">
        <v>285.1</v>
      </c>
      <c r="N242" s="235"/>
    </row>
    <row r="243" spans="1:14" ht="11.25">
      <c r="A243" s="50"/>
      <c r="B243" s="171"/>
      <c r="C243" s="52"/>
      <c r="D243" s="320" t="s">
        <v>1057</v>
      </c>
      <c r="E243" s="54">
        <v>84.24</v>
      </c>
      <c r="F243" s="54"/>
      <c r="G243" s="54"/>
      <c r="H243" s="54"/>
      <c r="I243" s="54"/>
      <c r="J243" s="54"/>
      <c r="K243" s="54"/>
      <c r="L243" s="54"/>
      <c r="M243" s="49">
        <v>84.24</v>
      </c>
      <c r="N243" s="241"/>
    </row>
    <row r="244" spans="1:14" ht="11.25">
      <c r="A244" s="50"/>
      <c r="B244" s="171"/>
      <c r="C244" s="52"/>
      <c r="D244" s="320" t="s">
        <v>1057</v>
      </c>
      <c r="E244" s="54">
        <v>200.86</v>
      </c>
      <c r="F244" s="54"/>
      <c r="G244" s="54"/>
      <c r="H244" s="54"/>
      <c r="I244" s="54"/>
      <c r="J244" s="54"/>
      <c r="K244" s="54"/>
      <c r="L244" s="54"/>
      <c r="M244" s="49">
        <v>200.86</v>
      </c>
      <c r="N244" s="241"/>
    </row>
    <row r="245" spans="1:14" ht="11.25">
      <c r="A245" s="148">
        <v>7</v>
      </c>
      <c r="B245" s="39" t="s">
        <v>241</v>
      </c>
      <c r="C245" s="40"/>
      <c r="D245" s="40"/>
      <c r="E245" s="41"/>
      <c r="F245" s="41"/>
      <c r="G245" s="41"/>
      <c r="H245" s="41"/>
      <c r="I245" s="41"/>
      <c r="J245" s="41"/>
      <c r="K245" s="41"/>
      <c r="L245" s="41"/>
      <c r="M245" s="42"/>
      <c r="N245" s="240"/>
    </row>
    <row r="246" spans="1:14" ht="11.25">
      <c r="A246" s="212" t="s">
        <v>256</v>
      </c>
      <c r="B246" s="43" t="s">
        <v>1047</v>
      </c>
      <c r="C246" s="44"/>
      <c r="D246" s="44"/>
      <c r="E246" s="45"/>
      <c r="F246" s="45"/>
      <c r="G246" s="45"/>
      <c r="H246" s="45"/>
      <c r="I246" s="45"/>
      <c r="J246" s="45"/>
      <c r="K246" s="45"/>
      <c r="L246" s="45"/>
      <c r="M246" s="46"/>
      <c r="N246" s="240"/>
    </row>
    <row r="247" spans="1:14" ht="33.75">
      <c r="A247" s="256" t="s">
        <v>292</v>
      </c>
      <c r="B247" s="215" t="s">
        <v>56</v>
      </c>
      <c r="C247" s="47">
        <v>88495</v>
      </c>
      <c r="D247" s="91" t="s">
        <v>1288</v>
      </c>
      <c r="E247" s="48"/>
      <c r="F247" s="48"/>
      <c r="G247" s="48"/>
      <c r="H247" s="48"/>
      <c r="I247" s="48"/>
      <c r="J247" s="48"/>
      <c r="K247" s="48"/>
      <c r="L247" s="215" t="s">
        <v>90</v>
      </c>
      <c r="M247" s="49">
        <v>663.44</v>
      </c>
      <c r="N247" s="235"/>
    </row>
    <row r="248" spans="1:14" ht="11.25">
      <c r="A248" s="50"/>
      <c r="B248" s="171"/>
      <c r="C248" s="52"/>
      <c r="D248" s="53" t="s">
        <v>572</v>
      </c>
      <c r="E248" s="54">
        <v>1</v>
      </c>
      <c r="F248" s="54"/>
      <c r="G248" s="54">
        <v>663.44</v>
      </c>
      <c r="H248" s="54"/>
      <c r="I248" s="54"/>
      <c r="J248" s="54"/>
      <c r="K248" s="54"/>
      <c r="L248" s="54"/>
      <c r="M248" s="49">
        <v>663.44</v>
      </c>
      <c r="N248" s="241"/>
    </row>
    <row r="249" spans="1:14" ht="22.5">
      <c r="A249" s="256" t="s">
        <v>316</v>
      </c>
      <c r="B249" s="215" t="s">
        <v>56</v>
      </c>
      <c r="C249" s="47">
        <v>88489</v>
      </c>
      <c r="D249" s="91" t="s">
        <v>1286</v>
      </c>
      <c r="E249" s="48"/>
      <c r="F249" s="48"/>
      <c r="G249" s="48"/>
      <c r="H249" s="48"/>
      <c r="I249" s="48"/>
      <c r="J249" s="48"/>
      <c r="K249" s="48"/>
      <c r="L249" s="215" t="s">
        <v>90</v>
      </c>
      <c r="M249" s="49">
        <v>663.44</v>
      </c>
      <c r="N249" s="235"/>
    </row>
    <row r="250" spans="1:14" ht="11.25">
      <c r="A250" s="50"/>
      <c r="B250" s="171"/>
      <c r="C250" s="52"/>
      <c r="D250" s="53" t="s">
        <v>450</v>
      </c>
      <c r="E250" s="54">
        <v>1</v>
      </c>
      <c r="F250" s="54"/>
      <c r="G250" s="54">
        <v>663.44</v>
      </c>
      <c r="H250" s="54"/>
      <c r="I250" s="54"/>
      <c r="J250" s="54"/>
      <c r="K250" s="54"/>
      <c r="L250" s="54"/>
      <c r="M250" s="49">
        <v>663.44</v>
      </c>
      <c r="N250" s="241"/>
    </row>
    <row r="251" spans="1:14" ht="11.25">
      <c r="A251" s="148">
        <v>8</v>
      </c>
      <c r="B251" s="39" t="s">
        <v>243</v>
      </c>
      <c r="C251" s="40"/>
      <c r="D251" s="40"/>
      <c r="E251" s="41"/>
      <c r="F251" s="41"/>
      <c r="G251" s="41"/>
      <c r="H251" s="41"/>
      <c r="I251" s="41"/>
      <c r="J251" s="41"/>
      <c r="K251" s="41"/>
      <c r="L251" s="41"/>
      <c r="M251" s="42"/>
      <c r="N251" s="240"/>
    </row>
    <row r="252" spans="1:14" ht="11.25">
      <c r="A252" s="212" t="s">
        <v>257</v>
      </c>
      <c r="B252" s="43" t="s">
        <v>371</v>
      </c>
      <c r="C252" s="44"/>
      <c r="D252" s="44"/>
      <c r="E252" s="45"/>
      <c r="F252" s="45"/>
      <c r="G252" s="45"/>
      <c r="H252" s="45"/>
      <c r="I252" s="45"/>
      <c r="J252" s="45"/>
      <c r="K252" s="45"/>
      <c r="L252" s="45"/>
      <c r="M252" s="46"/>
      <c r="N252" s="240"/>
    </row>
    <row r="253" spans="1:14" ht="45">
      <c r="A253" s="256" t="s">
        <v>293</v>
      </c>
      <c r="B253" s="215" t="s">
        <v>56</v>
      </c>
      <c r="C253" s="47">
        <v>87261</v>
      </c>
      <c r="D253" s="91" t="s">
        <v>1291</v>
      </c>
      <c r="E253" s="48"/>
      <c r="F253" s="48"/>
      <c r="G253" s="48"/>
      <c r="H253" s="48"/>
      <c r="I253" s="48"/>
      <c r="J253" s="48"/>
      <c r="K253" s="48"/>
      <c r="L253" s="215" t="s">
        <v>90</v>
      </c>
      <c r="M253" s="49">
        <v>7.82</v>
      </c>
      <c r="N253" s="235"/>
    </row>
    <row r="254" spans="1:14" ht="11.25">
      <c r="A254" s="50"/>
      <c r="B254" s="171"/>
      <c r="C254" s="52"/>
      <c r="D254" s="320" t="s">
        <v>1048</v>
      </c>
      <c r="E254" s="268">
        <v>1</v>
      </c>
      <c r="F254" s="268"/>
      <c r="G254" s="268"/>
      <c r="H254" s="268"/>
      <c r="I254" s="268"/>
      <c r="J254" s="268">
        <v>4.91</v>
      </c>
      <c r="K254" s="268"/>
      <c r="L254" s="323"/>
      <c r="M254" s="268">
        <v>4.91</v>
      </c>
      <c r="N254" s="241"/>
    </row>
    <row r="255" spans="1:14" ht="11.25">
      <c r="A255" s="50"/>
      <c r="B255" s="171"/>
      <c r="C255" s="52"/>
      <c r="D255" s="320" t="s">
        <v>1049</v>
      </c>
      <c r="E255" s="268">
        <v>1</v>
      </c>
      <c r="F255" s="268"/>
      <c r="G255" s="268"/>
      <c r="H255" s="268"/>
      <c r="I255" s="268"/>
      <c r="J255" s="268">
        <v>2.91</v>
      </c>
      <c r="K255" s="268"/>
      <c r="L255" s="323"/>
      <c r="M255" s="268">
        <v>2.91</v>
      </c>
      <c r="N255" s="241"/>
    </row>
    <row r="256" spans="1:14" ht="45">
      <c r="A256" s="256" t="s">
        <v>1058</v>
      </c>
      <c r="B256" s="215" t="s">
        <v>56</v>
      </c>
      <c r="C256" s="47">
        <v>87262</v>
      </c>
      <c r="D256" s="91" t="s">
        <v>1292</v>
      </c>
      <c r="E256" s="48"/>
      <c r="F256" s="48"/>
      <c r="G256" s="48"/>
      <c r="H256" s="48"/>
      <c r="I256" s="48"/>
      <c r="J256" s="48"/>
      <c r="K256" s="48"/>
      <c r="L256" s="215" t="s">
        <v>90</v>
      </c>
      <c r="M256" s="49">
        <v>14.52</v>
      </c>
      <c r="N256" s="235"/>
    </row>
    <row r="257" spans="1:14" ht="11.25">
      <c r="A257" s="50"/>
      <c r="B257" s="171"/>
      <c r="C257" s="52"/>
      <c r="D257" s="320" t="s">
        <v>1050</v>
      </c>
      <c r="E257" s="268">
        <v>1</v>
      </c>
      <c r="F257" s="268"/>
      <c r="G257" s="268"/>
      <c r="H257" s="268"/>
      <c r="I257" s="268"/>
      <c r="J257" s="268">
        <v>5.57</v>
      </c>
      <c r="K257" s="54"/>
      <c r="L257" s="54"/>
      <c r="M257" s="317">
        <v>5.57</v>
      </c>
      <c r="N257" s="241"/>
    </row>
    <row r="258" spans="1:14" ht="11.25">
      <c r="A258" s="50"/>
      <c r="B258" s="171"/>
      <c r="C258" s="52"/>
      <c r="D258" s="320" t="s">
        <v>1051</v>
      </c>
      <c r="E258" s="268">
        <v>1</v>
      </c>
      <c r="F258" s="268"/>
      <c r="G258" s="268"/>
      <c r="H258" s="268"/>
      <c r="I258" s="268"/>
      <c r="J258" s="268">
        <v>8.95</v>
      </c>
      <c r="K258" s="54"/>
      <c r="L258" s="54"/>
      <c r="M258" s="317">
        <v>8.95</v>
      </c>
      <c r="N258" s="241"/>
    </row>
    <row r="259" spans="1:14" ht="45">
      <c r="A259" s="256" t="s">
        <v>1059</v>
      </c>
      <c r="B259" s="215" t="s">
        <v>56</v>
      </c>
      <c r="C259" s="47">
        <v>87263</v>
      </c>
      <c r="D259" s="91" t="s">
        <v>1293</v>
      </c>
      <c r="E259" s="48"/>
      <c r="F259" s="48"/>
      <c r="G259" s="48"/>
      <c r="H259" s="48"/>
      <c r="I259" s="48"/>
      <c r="J259" s="48"/>
      <c r="K259" s="48"/>
      <c r="L259" s="215" t="s">
        <v>90</v>
      </c>
      <c r="M259" s="49">
        <v>200.86</v>
      </c>
      <c r="N259" s="235"/>
    </row>
    <row r="260" spans="1:14" ht="11.25">
      <c r="A260" s="50"/>
      <c r="B260" s="171"/>
      <c r="C260" s="52"/>
      <c r="D260" s="320" t="s">
        <v>1052</v>
      </c>
      <c r="E260" s="268">
        <v>1</v>
      </c>
      <c r="F260" s="268"/>
      <c r="G260" s="268"/>
      <c r="H260" s="268"/>
      <c r="I260" s="268"/>
      <c r="J260" s="268">
        <v>11.36</v>
      </c>
      <c r="K260" s="54"/>
      <c r="L260" s="54"/>
      <c r="M260" s="317">
        <v>11.36</v>
      </c>
      <c r="N260" s="241"/>
    </row>
    <row r="261" spans="1:14" ht="11.25">
      <c r="A261" s="50"/>
      <c r="B261" s="171"/>
      <c r="C261" s="52"/>
      <c r="D261" s="320" t="s">
        <v>1053</v>
      </c>
      <c r="E261" s="268">
        <v>1</v>
      </c>
      <c r="F261" s="268"/>
      <c r="G261" s="268"/>
      <c r="H261" s="268"/>
      <c r="I261" s="268"/>
      <c r="J261" s="268">
        <v>189.5</v>
      </c>
      <c r="K261" s="54"/>
      <c r="L261" s="54"/>
      <c r="M261" s="317">
        <v>189.5</v>
      </c>
      <c r="N261" s="241"/>
    </row>
    <row r="262" spans="1:14" ht="45">
      <c r="A262" s="256" t="s">
        <v>1060</v>
      </c>
      <c r="B262" s="215" t="s">
        <v>56</v>
      </c>
      <c r="C262" s="47">
        <v>87258</v>
      </c>
      <c r="D262" s="91" t="s">
        <v>1289</v>
      </c>
      <c r="E262" s="48"/>
      <c r="F262" s="48"/>
      <c r="G262" s="48"/>
      <c r="H262" s="48"/>
      <c r="I262" s="48"/>
      <c r="J262" s="48"/>
      <c r="K262" s="48"/>
      <c r="L262" s="215" t="s">
        <v>90</v>
      </c>
      <c r="M262" s="49">
        <v>2.55</v>
      </c>
      <c r="N262" s="235"/>
    </row>
    <row r="263" spans="1:14" ht="11.25">
      <c r="A263" s="50"/>
      <c r="B263" s="171"/>
      <c r="C263" s="52"/>
      <c r="D263" s="320" t="s">
        <v>1054</v>
      </c>
      <c r="E263" s="268">
        <v>1</v>
      </c>
      <c r="F263" s="268"/>
      <c r="G263" s="268"/>
      <c r="H263" s="268"/>
      <c r="I263" s="268"/>
      <c r="J263" s="268">
        <v>2.55</v>
      </c>
      <c r="K263" s="54"/>
      <c r="L263" s="54"/>
      <c r="M263" s="317">
        <v>2.55</v>
      </c>
      <c r="N263" s="241"/>
    </row>
    <row r="264" spans="1:14" ht="45">
      <c r="A264" s="256" t="s">
        <v>1061</v>
      </c>
      <c r="B264" s="215" t="s">
        <v>56</v>
      </c>
      <c r="C264" s="47">
        <v>87260</v>
      </c>
      <c r="D264" s="91" t="s">
        <v>1290</v>
      </c>
      <c r="E264" s="48"/>
      <c r="F264" s="48"/>
      <c r="G264" s="48"/>
      <c r="H264" s="48"/>
      <c r="I264" s="48"/>
      <c r="J264" s="48"/>
      <c r="K264" s="48"/>
      <c r="L264" s="215" t="s">
        <v>90</v>
      </c>
      <c r="M264" s="49">
        <v>221.41</v>
      </c>
      <c r="N264" s="235"/>
    </row>
    <row r="265" spans="1:14" ht="11.25">
      <c r="A265" s="50"/>
      <c r="B265" s="171"/>
      <c r="C265" s="52"/>
      <c r="D265" s="320" t="s">
        <v>1055</v>
      </c>
      <c r="E265" s="268">
        <v>1</v>
      </c>
      <c r="F265" s="268"/>
      <c r="G265" s="268"/>
      <c r="H265" s="268"/>
      <c r="I265" s="268"/>
      <c r="J265" s="268">
        <v>32.23</v>
      </c>
      <c r="K265" s="54"/>
      <c r="L265" s="54"/>
      <c r="M265" s="317">
        <v>32.23</v>
      </c>
      <c r="N265" s="241"/>
    </row>
    <row r="266" spans="1:14" ht="11.25">
      <c r="A266" s="50"/>
      <c r="B266" s="171"/>
      <c r="C266" s="52"/>
      <c r="D266" s="320" t="s">
        <v>1056</v>
      </c>
      <c r="E266" s="268">
        <v>1</v>
      </c>
      <c r="F266" s="268"/>
      <c r="G266" s="268"/>
      <c r="H266" s="268"/>
      <c r="I266" s="268"/>
      <c r="J266" s="268">
        <v>101.21</v>
      </c>
      <c r="K266" s="54"/>
      <c r="L266" s="54"/>
      <c r="M266" s="317">
        <v>101.21</v>
      </c>
      <c r="N266" s="241"/>
    </row>
    <row r="267" spans="1:14" ht="11.25">
      <c r="A267" s="50"/>
      <c r="B267" s="171"/>
      <c r="C267" s="52"/>
      <c r="D267" s="320" t="s">
        <v>1056</v>
      </c>
      <c r="E267" s="268">
        <v>1</v>
      </c>
      <c r="F267" s="268"/>
      <c r="G267" s="268"/>
      <c r="H267" s="268"/>
      <c r="I267" s="268"/>
      <c r="J267" s="268">
        <v>75.85</v>
      </c>
      <c r="K267" s="54"/>
      <c r="L267" s="54"/>
      <c r="M267" s="317">
        <v>75.85</v>
      </c>
      <c r="N267" s="241"/>
    </row>
    <row r="268" spans="1:14" ht="11.25">
      <c r="A268" s="50"/>
      <c r="B268" s="171"/>
      <c r="C268" s="52"/>
      <c r="D268" s="320" t="s">
        <v>1056</v>
      </c>
      <c r="E268" s="268">
        <v>1</v>
      </c>
      <c r="F268" s="268"/>
      <c r="G268" s="268"/>
      <c r="H268" s="268"/>
      <c r="I268" s="268"/>
      <c r="J268" s="268">
        <v>12.12</v>
      </c>
      <c r="K268" s="54"/>
      <c r="L268" s="54"/>
      <c r="M268" s="317">
        <v>12.12</v>
      </c>
      <c r="N268" s="241"/>
    </row>
    <row r="269" spans="1:14" ht="11.25">
      <c r="A269" s="212" t="s">
        <v>1063</v>
      </c>
      <c r="B269" s="43" t="s">
        <v>1062</v>
      </c>
      <c r="C269" s="44"/>
      <c r="D269" s="44"/>
      <c r="E269" s="45"/>
      <c r="F269" s="45"/>
      <c r="G269" s="45"/>
      <c r="H269" s="45"/>
      <c r="I269" s="45"/>
      <c r="J269" s="45"/>
      <c r="K269" s="45"/>
      <c r="L269" s="45"/>
      <c r="M269" s="46"/>
      <c r="N269" s="240"/>
    </row>
    <row r="270" spans="1:14" ht="33.75">
      <c r="A270" s="256" t="s">
        <v>1064</v>
      </c>
      <c r="B270" s="215" t="s">
        <v>56</v>
      </c>
      <c r="C270" s="47">
        <v>102491</v>
      </c>
      <c r="D270" s="91" t="s">
        <v>162</v>
      </c>
      <c r="E270" s="48"/>
      <c r="F270" s="48"/>
      <c r="G270" s="48"/>
      <c r="H270" s="48"/>
      <c r="I270" s="48"/>
      <c r="J270" s="48"/>
      <c r="K270" s="48"/>
      <c r="L270" s="215" t="s">
        <v>90</v>
      </c>
      <c r="M270" s="49">
        <v>1165</v>
      </c>
      <c r="N270" s="235"/>
    </row>
    <row r="271" spans="1:14" ht="11.25">
      <c r="A271" s="50"/>
      <c r="B271" s="171"/>
      <c r="C271" s="52"/>
      <c r="D271" s="321" t="s">
        <v>1065</v>
      </c>
      <c r="E271" s="268">
        <v>1165</v>
      </c>
      <c r="F271" s="268"/>
      <c r="G271" s="268"/>
      <c r="H271" s="268"/>
      <c r="I271" s="268"/>
      <c r="J271" s="268"/>
      <c r="K271" s="268"/>
      <c r="L271" s="268"/>
      <c r="M271" s="322">
        <v>1165</v>
      </c>
      <c r="N271" s="241"/>
    </row>
    <row r="272" spans="1:14" ht="11.25">
      <c r="A272" s="148">
        <v>9</v>
      </c>
      <c r="B272" s="39" t="s">
        <v>426</v>
      </c>
      <c r="C272" s="40"/>
      <c r="D272" s="40"/>
      <c r="E272" s="41"/>
      <c r="F272" s="41"/>
      <c r="G272" s="41"/>
      <c r="H272" s="41"/>
      <c r="I272" s="41"/>
      <c r="J272" s="41"/>
      <c r="K272" s="41"/>
      <c r="L272" s="41"/>
      <c r="M272" s="42"/>
      <c r="N272" s="240"/>
    </row>
    <row r="273" spans="1:14" ht="11.25">
      <c r="A273" s="212" t="s">
        <v>258</v>
      </c>
      <c r="B273" s="43" t="s">
        <v>340</v>
      </c>
      <c r="C273" s="44"/>
      <c r="D273" s="44"/>
      <c r="E273" s="45"/>
      <c r="F273" s="45"/>
      <c r="G273" s="45"/>
      <c r="H273" s="45"/>
      <c r="I273" s="45"/>
      <c r="J273" s="45"/>
      <c r="K273" s="45"/>
      <c r="L273" s="45"/>
      <c r="M273" s="46"/>
      <c r="N273" s="240"/>
    </row>
    <row r="274" spans="1:14" ht="33.75">
      <c r="A274" s="256" t="s">
        <v>294</v>
      </c>
      <c r="B274" s="215" t="s">
        <v>56</v>
      </c>
      <c r="C274" s="47">
        <v>101965</v>
      </c>
      <c r="D274" s="91" t="s">
        <v>165</v>
      </c>
      <c r="E274" s="48"/>
      <c r="F274" s="48"/>
      <c r="G274" s="48"/>
      <c r="H274" s="48"/>
      <c r="I274" s="48"/>
      <c r="J274" s="48"/>
      <c r="K274" s="48"/>
      <c r="L274" s="215" t="s">
        <v>54</v>
      </c>
      <c r="M274" s="49">
        <v>12</v>
      </c>
      <c r="N274" s="235"/>
    </row>
    <row r="275" spans="1:14" ht="11.25">
      <c r="A275" s="50"/>
      <c r="B275" s="171"/>
      <c r="C275" s="52"/>
      <c r="D275" s="53" t="s">
        <v>457</v>
      </c>
      <c r="E275" s="54">
        <v>12</v>
      </c>
      <c r="F275" s="54"/>
      <c r="G275" s="54"/>
      <c r="H275" s="54"/>
      <c r="I275" s="54"/>
      <c r="J275" s="54"/>
      <c r="K275" s="54"/>
      <c r="L275" s="54"/>
      <c r="M275" s="49">
        <v>12</v>
      </c>
      <c r="N275" s="241"/>
    </row>
    <row r="276" spans="1:14" ht="11.25">
      <c r="A276" s="148">
        <v>10</v>
      </c>
      <c r="B276" s="39" t="s">
        <v>1251</v>
      </c>
      <c r="C276" s="40"/>
      <c r="D276" s="40"/>
      <c r="E276" s="41"/>
      <c r="F276" s="41"/>
      <c r="G276" s="41"/>
      <c r="H276" s="41"/>
      <c r="I276" s="41"/>
      <c r="J276" s="41"/>
      <c r="K276" s="41"/>
      <c r="L276" s="41"/>
      <c r="M276" s="42"/>
      <c r="N276" s="240"/>
    </row>
    <row r="277" spans="1:14" ht="11.25">
      <c r="A277" s="212" t="s">
        <v>259</v>
      </c>
      <c r="B277" s="43" t="s">
        <v>427</v>
      </c>
      <c r="C277" s="44"/>
      <c r="D277" s="44"/>
      <c r="E277" s="45"/>
      <c r="F277" s="45"/>
      <c r="G277" s="45"/>
      <c r="H277" s="45"/>
      <c r="I277" s="45"/>
      <c r="J277" s="45"/>
      <c r="K277" s="45"/>
      <c r="L277" s="45"/>
      <c r="M277" s="46"/>
      <c r="N277" s="240"/>
    </row>
    <row r="278" spans="1:14" ht="45">
      <c r="A278" s="256" t="s">
        <v>295</v>
      </c>
      <c r="B278" s="215" t="s">
        <v>56</v>
      </c>
      <c r="C278" s="47">
        <v>102257</v>
      </c>
      <c r="D278" s="91" t="s">
        <v>161</v>
      </c>
      <c r="E278" s="48"/>
      <c r="F278" s="48"/>
      <c r="G278" s="48"/>
      <c r="H278" s="48"/>
      <c r="I278" s="48"/>
      <c r="J278" s="48"/>
      <c r="K278" s="48"/>
      <c r="L278" s="215" t="s">
        <v>90</v>
      </c>
      <c r="M278" s="49">
        <v>215</v>
      </c>
      <c r="N278" s="254"/>
    </row>
    <row r="279" spans="1:14" ht="11.25">
      <c r="A279" s="50"/>
      <c r="B279" s="171"/>
      <c r="C279" s="52"/>
      <c r="D279" s="53" t="s">
        <v>573</v>
      </c>
      <c r="E279" s="54">
        <v>215</v>
      </c>
      <c r="F279" s="54"/>
      <c r="G279" s="54"/>
      <c r="H279" s="54"/>
      <c r="I279" s="54"/>
      <c r="J279" s="54"/>
      <c r="K279" s="54"/>
      <c r="L279" s="54"/>
      <c r="M279" s="49">
        <v>215</v>
      </c>
      <c r="N279" s="255"/>
    </row>
    <row r="280" spans="1:14" ht="11.25">
      <c r="A280" s="148">
        <v>11</v>
      </c>
      <c r="B280" s="39" t="s">
        <v>240</v>
      </c>
      <c r="C280" s="40"/>
      <c r="D280" s="40"/>
      <c r="E280" s="41"/>
      <c r="F280" s="41"/>
      <c r="G280" s="41"/>
      <c r="H280" s="41"/>
      <c r="I280" s="41"/>
      <c r="J280" s="41"/>
      <c r="K280" s="41"/>
      <c r="L280" s="41"/>
      <c r="M280" s="42"/>
      <c r="N280" s="240"/>
    </row>
    <row r="281" spans="1:14" ht="11.25">
      <c r="A281" s="212" t="s">
        <v>260</v>
      </c>
      <c r="B281" s="43" t="s">
        <v>235</v>
      </c>
      <c r="C281" s="44"/>
      <c r="D281" s="44"/>
      <c r="E281" s="45"/>
      <c r="F281" s="45"/>
      <c r="G281" s="45"/>
      <c r="H281" s="45"/>
      <c r="I281" s="45"/>
      <c r="J281" s="45"/>
      <c r="K281" s="45"/>
      <c r="L281" s="45"/>
      <c r="M281" s="46"/>
      <c r="N281" s="240"/>
    </row>
    <row r="282" spans="1:14" ht="67.5">
      <c r="A282" s="256" t="s">
        <v>296</v>
      </c>
      <c r="B282" s="215" t="s">
        <v>56</v>
      </c>
      <c r="C282" s="47">
        <v>90105</v>
      </c>
      <c r="D282" s="91" t="s">
        <v>375</v>
      </c>
      <c r="E282" s="48"/>
      <c r="F282" s="48"/>
      <c r="G282" s="48"/>
      <c r="H282" s="48"/>
      <c r="I282" s="48"/>
      <c r="J282" s="48"/>
      <c r="K282" s="48"/>
      <c r="L282" s="215" t="s">
        <v>55</v>
      </c>
      <c r="M282" s="49">
        <v>305.24</v>
      </c>
      <c r="N282" s="235"/>
    </row>
    <row r="283" spans="1:14" ht="11.25">
      <c r="A283" s="50" t="s">
        <v>221</v>
      </c>
      <c r="B283" s="171"/>
      <c r="C283" s="52">
        <v>1.3</v>
      </c>
      <c r="D283" s="53" t="s">
        <v>318</v>
      </c>
      <c r="E283" s="54">
        <v>1</v>
      </c>
      <c r="F283" s="54"/>
      <c r="G283" s="54">
        <v>552</v>
      </c>
      <c r="H283" s="54">
        <v>0.4</v>
      </c>
      <c r="I283" s="54">
        <v>1</v>
      </c>
      <c r="J283" s="54"/>
      <c r="K283" s="54"/>
      <c r="L283" s="54"/>
      <c r="M283" s="49">
        <v>220.8</v>
      </c>
      <c r="N283" s="241"/>
    </row>
    <row r="284" spans="1:14" ht="11.25">
      <c r="A284" s="50"/>
      <c r="B284" s="171"/>
      <c r="C284" s="52"/>
      <c r="D284" s="53" t="s">
        <v>821</v>
      </c>
      <c r="E284" s="54">
        <v>14</v>
      </c>
      <c r="F284" s="54"/>
      <c r="G284" s="54">
        <v>1</v>
      </c>
      <c r="H284" s="54">
        <v>1</v>
      </c>
      <c r="I284" s="54">
        <v>1</v>
      </c>
      <c r="J284" s="54"/>
      <c r="K284" s="54"/>
      <c r="L284" s="54"/>
      <c r="M284" s="49">
        <v>14</v>
      </c>
      <c r="N284" s="241"/>
    </row>
    <row r="285" spans="1:14" ht="56.25">
      <c r="A285" s="256" t="s">
        <v>298</v>
      </c>
      <c r="B285" s="215" t="s">
        <v>56</v>
      </c>
      <c r="C285" s="47">
        <v>100977</v>
      </c>
      <c r="D285" s="91" t="s">
        <v>179</v>
      </c>
      <c r="E285" s="54"/>
      <c r="F285" s="48"/>
      <c r="G285" s="48"/>
      <c r="H285" s="48"/>
      <c r="I285" s="48"/>
      <c r="J285" s="48"/>
      <c r="K285" s="48"/>
      <c r="L285" s="215" t="s">
        <v>55</v>
      </c>
      <c r="M285" s="49">
        <v>305.24</v>
      </c>
      <c r="N285" s="235"/>
    </row>
    <row r="286" spans="1:14" ht="11.25">
      <c r="A286" s="50"/>
      <c r="B286" s="171"/>
      <c r="C286" s="52"/>
      <c r="D286" s="53" t="s">
        <v>236</v>
      </c>
      <c r="E286" s="54">
        <v>305.24</v>
      </c>
      <c r="F286" s="54"/>
      <c r="G286" s="54"/>
      <c r="H286" s="54"/>
      <c r="I286" s="54"/>
      <c r="J286" s="54"/>
      <c r="K286" s="54"/>
      <c r="L286" s="54"/>
      <c r="M286" s="49">
        <v>305.24</v>
      </c>
      <c r="N286" s="241"/>
    </row>
    <row r="287" spans="1:14" ht="33.75">
      <c r="A287" s="256" t="s">
        <v>297</v>
      </c>
      <c r="B287" s="215" t="s">
        <v>56</v>
      </c>
      <c r="C287" s="47">
        <v>97914</v>
      </c>
      <c r="D287" s="91" t="s">
        <v>178</v>
      </c>
      <c r="E287" s="54"/>
      <c r="F287" s="48"/>
      <c r="G287" s="48"/>
      <c r="H287" s="48"/>
      <c r="I287" s="48"/>
      <c r="J287" s="48"/>
      <c r="K287" s="48"/>
      <c r="L287" s="215" t="s">
        <v>168</v>
      </c>
      <c r="M287" s="49">
        <v>10465.12</v>
      </c>
      <c r="N287" s="235"/>
    </row>
    <row r="288" spans="1:14" ht="11.25">
      <c r="A288" s="50"/>
      <c r="B288" s="171"/>
      <c r="C288" s="52"/>
      <c r="D288" s="53" t="s">
        <v>236</v>
      </c>
      <c r="E288" s="54">
        <v>305.24</v>
      </c>
      <c r="F288" s="54"/>
      <c r="G288" s="54"/>
      <c r="H288" s="54"/>
      <c r="I288" s="54"/>
      <c r="J288" s="54"/>
      <c r="K288" s="54">
        <v>20</v>
      </c>
      <c r="L288" s="54"/>
      <c r="M288" s="49">
        <v>6104.8</v>
      </c>
      <c r="N288" s="241"/>
    </row>
    <row r="289" spans="1:14" ht="11.25">
      <c r="A289" s="50"/>
      <c r="B289" s="171"/>
      <c r="C289" s="52"/>
      <c r="D289" s="53" t="s">
        <v>237</v>
      </c>
      <c r="E289" s="54">
        <v>218.01600000000005</v>
      </c>
      <c r="F289" s="54"/>
      <c r="G289" s="54"/>
      <c r="H289" s="54"/>
      <c r="I289" s="54"/>
      <c r="J289" s="54"/>
      <c r="K289" s="54">
        <v>20</v>
      </c>
      <c r="L289" s="54"/>
      <c r="M289" s="49">
        <v>4360.320000000001</v>
      </c>
      <c r="N289" s="241"/>
    </row>
    <row r="290" spans="1:14" ht="22.5">
      <c r="A290" s="256" t="s">
        <v>382</v>
      </c>
      <c r="B290" s="215" t="s">
        <v>193</v>
      </c>
      <c r="C290" s="47">
        <v>368</v>
      </c>
      <c r="D290" s="91" t="s">
        <v>1304</v>
      </c>
      <c r="E290" s="54"/>
      <c r="F290" s="48"/>
      <c r="G290" s="48"/>
      <c r="H290" s="48"/>
      <c r="I290" s="48"/>
      <c r="J290" s="48"/>
      <c r="K290" s="48"/>
      <c r="L290" s="215" t="s">
        <v>206</v>
      </c>
      <c r="M290" s="49">
        <v>218.02</v>
      </c>
      <c r="N290" s="235"/>
    </row>
    <row r="291" spans="1:14" ht="11.25">
      <c r="A291" s="50"/>
      <c r="B291" s="171"/>
      <c r="C291" s="52"/>
      <c r="D291" s="53" t="s">
        <v>238</v>
      </c>
      <c r="E291" s="54">
        <v>218.01600000000005</v>
      </c>
      <c r="F291" s="54"/>
      <c r="G291" s="54"/>
      <c r="H291" s="54"/>
      <c r="I291" s="54"/>
      <c r="J291" s="54"/>
      <c r="K291" s="54"/>
      <c r="L291" s="54"/>
      <c r="M291" s="49">
        <v>218.02</v>
      </c>
      <c r="N291" s="241"/>
    </row>
    <row r="292" spans="1:14" ht="56.25">
      <c r="A292" s="256" t="s">
        <v>383</v>
      </c>
      <c r="B292" s="215" t="s">
        <v>56</v>
      </c>
      <c r="C292" s="47">
        <v>94338</v>
      </c>
      <c r="D292" s="91" t="s">
        <v>160</v>
      </c>
      <c r="E292" s="54"/>
      <c r="F292" s="48"/>
      <c r="G292" s="48"/>
      <c r="H292" s="48"/>
      <c r="I292" s="48"/>
      <c r="J292" s="48"/>
      <c r="K292" s="48"/>
      <c r="L292" s="215" t="s">
        <v>55</v>
      </c>
      <c r="M292" s="49">
        <v>218.01600000000005</v>
      </c>
      <c r="N292" s="235"/>
    </row>
    <row r="293" spans="1:14" ht="11.25">
      <c r="A293" s="50" t="s">
        <v>239</v>
      </c>
      <c r="B293" s="171"/>
      <c r="C293" s="52">
        <v>1.2</v>
      </c>
      <c r="D293" s="53" t="s">
        <v>318</v>
      </c>
      <c r="E293" s="54">
        <v>1</v>
      </c>
      <c r="F293" s="54"/>
      <c r="G293" s="54">
        <v>552</v>
      </c>
      <c r="H293" s="54">
        <v>0.4</v>
      </c>
      <c r="I293" s="54">
        <v>0.8</v>
      </c>
      <c r="J293" s="54"/>
      <c r="K293" s="54"/>
      <c r="L293" s="54"/>
      <c r="M293" s="49">
        <v>176.64000000000004</v>
      </c>
      <c r="N293" s="241"/>
    </row>
    <row r="294" spans="1:14" ht="11.25">
      <c r="A294" s="50"/>
      <c r="B294" s="171"/>
      <c r="C294" s="52"/>
      <c r="D294" s="53" t="s">
        <v>822</v>
      </c>
      <c r="E294" s="54">
        <v>14</v>
      </c>
      <c r="F294" s="54"/>
      <c r="G294" s="54">
        <v>0.6</v>
      </c>
      <c r="H294" s="54">
        <v>0.6</v>
      </c>
      <c r="I294" s="54">
        <v>1</v>
      </c>
      <c r="J294" s="54"/>
      <c r="K294" s="54"/>
      <c r="L294" s="54"/>
      <c r="M294" s="49">
        <v>5.04</v>
      </c>
      <c r="N294" s="241"/>
    </row>
    <row r="295" spans="1:14" ht="11.25">
      <c r="A295" s="212" t="s">
        <v>924</v>
      </c>
      <c r="B295" s="43" t="s">
        <v>211</v>
      </c>
      <c r="C295" s="44"/>
      <c r="D295" s="44"/>
      <c r="E295" s="45"/>
      <c r="F295" s="45"/>
      <c r="G295" s="45"/>
      <c r="H295" s="45"/>
      <c r="I295" s="45"/>
      <c r="J295" s="45"/>
      <c r="K295" s="45"/>
      <c r="L295" s="45"/>
      <c r="M295" s="46"/>
      <c r="N295" s="240"/>
    </row>
    <row r="296" spans="1:14" ht="33.75">
      <c r="A296" s="256" t="s">
        <v>925</v>
      </c>
      <c r="B296" s="215" t="s">
        <v>56</v>
      </c>
      <c r="C296" s="272">
        <v>95694</v>
      </c>
      <c r="D296" s="91" t="s">
        <v>488</v>
      </c>
      <c r="E296" s="54"/>
      <c r="F296" s="48"/>
      <c r="G296" s="48"/>
      <c r="H296" s="48"/>
      <c r="I296" s="48"/>
      <c r="J296" s="48"/>
      <c r="K296" s="48"/>
      <c r="L296" s="215" t="s">
        <v>89</v>
      </c>
      <c r="M296" s="49">
        <v>16</v>
      </c>
      <c r="N296" s="235"/>
    </row>
    <row r="297" spans="1:14" ht="11.25">
      <c r="A297" s="50"/>
      <c r="B297" s="171"/>
      <c r="C297" s="52"/>
      <c r="D297" s="267" t="s">
        <v>817</v>
      </c>
      <c r="E297" s="268">
        <v>16</v>
      </c>
      <c r="F297" s="54"/>
      <c r="G297" s="54"/>
      <c r="H297" s="54"/>
      <c r="I297" s="54"/>
      <c r="J297" s="54"/>
      <c r="K297" s="54"/>
      <c r="L297" s="54"/>
      <c r="M297" s="49">
        <v>16</v>
      </c>
      <c r="N297" s="241"/>
    </row>
    <row r="298" spans="1:14" ht="33.75">
      <c r="A298" s="256" t="s">
        <v>926</v>
      </c>
      <c r="B298" s="215" t="s">
        <v>56</v>
      </c>
      <c r="C298" s="47">
        <v>89554</v>
      </c>
      <c r="D298" s="91" t="s">
        <v>484</v>
      </c>
      <c r="E298" s="54"/>
      <c r="F298" s="48"/>
      <c r="G298" s="48"/>
      <c r="H298" s="48"/>
      <c r="I298" s="48"/>
      <c r="J298" s="48"/>
      <c r="K298" s="48"/>
      <c r="L298" s="215" t="s">
        <v>89</v>
      </c>
      <c r="M298" s="49">
        <v>7</v>
      </c>
      <c r="N298" s="235"/>
    </row>
    <row r="299" spans="1:14" ht="11.25">
      <c r="A299" s="50"/>
      <c r="B299" s="171"/>
      <c r="C299" s="52"/>
      <c r="D299" s="267" t="s">
        <v>819</v>
      </c>
      <c r="E299" s="268">
        <v>7</v>
      </c>
      <c r="F299" s="54"/>
      <c r="G299" s="54"/>
      <c r="H299" s="54"/>
      <c r="I299" s="54"/>
      <c r="J299" s="54"/>
      <c r="K299" s="54"/>
      <c r="L299" s="54"/>
      <c r="M299" s="49">
        <v>7</v>
      </c>
      <c r="N299" s="241"/>
    </row>
    <row r="300" spans="1:14" ht="33.75">
      <c r="A300" s="256" t="s">
        <v>927</v>
      </c>
      <c r="B300" s="215" t="s">
        <v>56</v>
      </c>
      <c r="C300" s="47">
        <v>89512</v>
      </c>
      <c r="D300" s="91" t="s">
        <v>470</v>
      </c>
      <c r="E300" s="54"/>
      <c r="F300" s="48"/>
      <c r="G300" s="48"/>
      <c r="H300" s="48"/>
      <c r="I300" s="48"/>
      <c r="J300" s="48"/>
      <c r="K300" s="48"/>
      <c r="L300" s="215" t="s">
        <v>54</v>
      </c>
      <c r="M300" s="49">
        <v>8</v>
      </c>
      <c r="N300" s="235"/>
    </row>
    <row r="301" spans="1:14" ht="11.25">
      <c r="A301" s="50"/>
      <c r="B301" s="171"/>
      <c r="C301" s="52"/>
      <c r="D301" s="269" t="s">
        <v>820</v>
      </c>
      <c r="E301" s="298">
        <v>8</v>
      </c>
      <c r="F301" s="54"/>
      <c r="G301" s="54"/>
      <c r="H301" s="54"/>
      <c r="I301" s="54"/>
      <c r="J301" s="54"/>
      <c r="K301" s="54"/>
      <c r="L301" s="54"/>
      <c r="M301" s="49">
        <v>8</v>
      </c>
      <c r="N301" s="241"/>
    </row>
    <row r="302" spans="1:14" ht="11.25">
      <c r="A302" s="148">
        <v>12</v>
      </c>
      <c r="B302" s="39" t="s">
        <v>384</v>
      </c>
      <c r="C302" s="40"/>
      <c r="D302" s="40"/>
      <c r="E302" s="41"/>
      <c r="F302" s="41"/>
      <c r="G302" s="41"/>
      <c r="H302" s="41"/>
      <c r="I302" s="41"/>
      <c r="J302" s="41"/>
      <c r="K302" s="41"/>
      <c r="L302" s="41"/>
      <c r="M302" s="42"/>
      <c r="N302" s="240"/>
    </row>
    <row r="303" spans="1:14" ht="11.25">
      <c r="A303" s="212" t="s">
        <v>261</v>
      </c>
      <c r="B303" s="43" t="s">
        <v>235</v>
      </c>
      <c r="C303" s="44"/>
      <c r="D303" s="44"/>
      <c r="E303" s="45"/>
      <c r="F303" s="45"/>
      <c r="G303" s="45"/>
      <c r="H303" s="45"/>
      <c r="I303" s="45"/>
      <c r="J303" s="45"/>
      <c r="K303" s="45"/>
      <c r="L303" s="45"/>
      <c r="M303" s="46"/>
      <c r="N303" s="240"/>
    </row>
    <row r="304" spans="1:14" ht="67.5">
      <c r="A304" s="256" t="s">
        <v>299</v>
      </c>
      <c r="B304" s="215" t="s">
        <v>56</v>
      </c>
      <c r="C304" s="47">
        <v>90105</v>
      </c>
      <c r="D304" s="91" t="s">
        <v>375</v>
      </c>
      <c r="E304" s="48"/>
      <c r="F304" s="48"/>
      <c r="G304" s="48"/>
      <c r="H304" s="48"/>
      <c r="I304" s="48"/>
      <c r="J304" s="48"/>
      <c r="K304" s="48"/>
      <c r="L304" s="215" t="s">
        <v>55</v>
      </c>
      <c r="M304" s="49">
        <v>89.96000000000001</v>
      </c>
      <c r="N304" s="235"/>
    </row>
    <row r="305" spans="1:14" ht="11.25">
      <c r="A305" s="50" t="s">
        <v>221</v>
      </c>
      <c r="B305" s="171"/>
      <c r="C305" s="52">
        <v>1.3</v>
      </c>
      <c r="D305" s="53" t="s">
        <v>318</v>
      </c>
      <c r="E305" s="54">
        <v>1</v>
      </c>
      <c r="F305" s="54"/>
      <c r="G305" s="54">
        <v>226</v>
      </c>
      <c r="H305" s="54">
        <v>0.2</v>
      </c>
      <c r="I305" s="54">
        <v>1</v>
      </c>
      <c r="J305" s="54"/>
      <c r="K305" s="54"/>
      <c r="L305" s="54"/>
      <c r="M305" s="49">
        <v>45.2</v>
      </c>
      <c r="N305" s="241"/>
    </row>
    <row r="306" spans="1:14" ht="11.25">
      <c r="A306" s="50"/>
      <c r="B306" s="171"/>
      <c r="C306" s="52"/>
      <c r="D306" s="53" t="s">
        <v>434</v>
      </c>
      <c r="E306" s="54">
        <v>24</v>
      </c>
      <c r="F306" s="54"/>
      <c r="G306" s="54">
        <v>1</v>
      </c>
      <c r="H306" s="54">
        <v>1</v>
      </c>
      <c r="I306" s="54">
        <v>1</v>
      </c>
      <c r="J306" s="54"/>
      <c r="K306" s="54"/>
      <c r="L306" s="54"/>
      <c r="M306" s="49">
        <v>24</v>
      </c>
      <c r="N306" s="241"/>
    </row>
    <row r="307" spans="1:14" ht="56.25">
      <c r="A307" s="256" t="s">
        <v>300</v>
      </c>
      <c r="B307" s="215" t="s">
        <v>56</v>
      </c>
      <c r="C307" s="47">
        <v>100977</v>
      </c>
      <c r="D307" s="91" t="s">
        <v>179</v>
      </c>
      <c r="E307" s="54"/>
      <c r="F307" s="48"/>
      <c r="G307" s="48"/>
      <c r="H307" s="48"/>
      <c r="I307" s="48"/>
      <c r="J307" s="48"/>
      <c r="K307" s="48"/>
      <c r="L307" s="215" t="s">
        <v>55</v>
      </c>
      <c r="M307" s="49">
        <v>89.96</v>
      </c>
      <c r="N307" s="235"/>
    </row>
    <row r="308" spans="1:14" ht="11.25">
      <c r="A308" s="50"/>
      <c r="B308" s="171"/>
      <c r="C308" s="52"/>
      <c r="D308" s="53" t="s">
        <v>236</v>
      </c>
      <c r="E308" s="54">
        <v>89.96000000000001</v>
      </c>
      <c r="F308" s="54"/>
      <c r="G308" s="54"/>
      <c r="H308" s="54"/>
      <c r="I308" s="54"/>
      <c r="J308" s="54"/>
      <c r="K308" s="54"/>
      <c r="L308" s="54"/>
      <c r="M308" s="49">
        <v>89.96</v>
      </c>
      <c r="N308" s="241"/>
    </row>
    <row r="309" spans="1:14" ht="33.75">
      <c r="A309" s="256" t="s">
        <v>301</v>
      </c>
      <c r="B309" s="215" t="s">
        <v>56</v>
      </c>
      <c r="C309" s="47">
        <v>97914</v>
      </c>
      <c r="D309" s="91" t="s">
        <v>178</v>
      </c>
      <c r="E309" s="54"/>
      <c r="F309" s="48"/>
      <c r="G309" s="48"/>
      <c r="H309" s="48"/>
      <c r="I309" s="48"/>
      <c r="J309" s="48"/>
      <c r="K309" s="48"/>
      <c r="L309" s="215" t="s">
        <v>168</v>
      </c>
      <c r="M309" s="49">
        <v>2759.2000000000003</v>
      </c>
      <c r="N309" s="235"/>
    </row>
    <row r="310" spans="1:14" ht="11.25">
      <c r="A310" s="50"/>
      <c r="B310" s="171"/>
      <c r="C310" s="52"/>
      <c r="D310" s="53" t="s">
        <v>236</v>
      </c>
      <c r="E310" s="54">
        <v>89.96000000000001</v>
      </c>
      <c r="F310" s="54"/>
      <c r="G310" s="54"/>
      <c r="H310" s="54"/>
      <c r="I310" s="54"/>
      <c r="J310" s="54"/>
      <c r="K310" s="54">
        <v>20</v>
      </c>
      <c r="L310" s="54"/>
      <c r="M310" s="49">
        <v>1799.2000000000003</v>
      </c>
      <c r="N310" s="241"/>
    </row>
    <row r="311" spans="1:14" ht="11.25">
      <c r="A311" s="50"/>
      <c r="B311" s="171"/>
      <c r="C311" s="52"/>
      <c r="D311" s="53" t="s">
        <v>237</v>
      </c>
      <c r="E311" s="54">
        <v>48.00000000000001</v>
      </c>
      <c r="F311" s="54"/>
      <c r="G311" s="54"/>
      <c r="H311" s="54"/>
      <c r="I311" s="54"/>
      <c r="J311" s="54"/>
      <c r="K311" s="54">
        <v>20</v>
      </c>
      <c r="L311" s="54"/>
      <c r="M311" s="49">
        <v>960.0000000000001</v>
      </c>
      <c r="N311" s="241"/>
    </row>
    <row r="312" spans="1:14" ht="22.5">
      <c r="A312" s="256" t="s">
        <v>302</v>
      </c>
      <c r="B312" s="215" t="s">
        <v>193</v>
      </c>
      <c r="C312" s="47">
        <v>368</v>
      </c>
      <c r="D312" s="91" t="s">
        <v>1304</v>
      </c>
      <c r="E312" s="54"/>
      <c r="F312" s="48"/>
      <c r="G312" s="48"/>
      <c r="H312" s="48"/>
      <c r="I312" s="48"/>
      <c r="J312" s="48"/>
      <c r="K312" s="48"/>
      <c r="L312" s="215" t="s">
        <v>206</v>
      </c>
      <c r="M312" s="49">
        <v>48</v>
      </c>
      <c r="N312" s="235"/>
    </row>
    <row r="313" spans="1:14" ht="11.25">
      <c r="A313" s="50"/>
      <c r="B313" s="171"/>
      <c r="C313" s="52"/>
      <c r="D313" s="53" t="s">
        <v>238</v>
      </c>
      <c r="E313" s="54">
        <v>48.00000000000001</v>
      </c>
      <c r="F313" s="54"/>
      <c r="G313" s="54"/>
      <c r="H313" s="54"/>
      <c r="I313" s="54"/>
      <c r="J313" s="54"/>
      <c r="K313" s="54"/>
      <c r="L313" s="54"/>
      <c r="M313" s="49">
        <v>48</v>
      </c>
      <c r="N313" s="241"/>
    </row>
    <row r="314" spans="1:14" ht="56.25">
      <c r="A314" s="256" t="s">
        <v>303</v>
      </c>
      <c r="B314" s="215" t="s">
        <v>56</v>
      </c>
      <c r="C314" s="47">
        <v>94338</v>
      </c>
      <c r="D314" s="91" t="s">
        <v>160</v>
      </c>
      <c r="E314" s="54"/>
      <c r="F314" s="48"/>
      <c r="G314" s="48"/>
      <c r="H314" s="48"/>
      <c r="I314" s="48"/>
      <c r="J314" s="48"/>
      <c r="K314" s="48"/>
      <c r="L314" s="215" t="s">
        <v>55</v>
      </c>
      <c r="M314" s="49">
        <v>48.00000000000001</v>
      </c>
      <c r="N314" s="235"/>
    </row>
    <row r="315" spans="1:14" ht="11.25">
      <c r="A315" s="50" t="s">
        <v>239</v>
      </c>
      <c r="B315" s="171"/>
      <c r="C315" s="52">
        <v>1.2</v>
      </c>
      <c r="D315" s="53" t="s">
        <v>318</v>
      </c>
      <c r="E315" s="54">
        <v>1</v>
      </c>
      <c r="F315" s="54"/>
      <c r="G315" s="54">
        <v>226</v>
      </c>
      <c r="H315" s="54">
        <v>0.2</v>
      </c>
      <c r="I315" s="54">
        <v>0.8</v>
      </c>
      <c r="J315" s="54"/>
      <c r="K315" s="54"/>
      <c r="L315" s="54"/>
      <c r="M315" s="49">
        <v>36.160000000000004</v>
      </c>
      <c r="N315" s="241"/>
    </row>
    <row r="316" spans="1:14" ht="11.25">
      <c r="A316" s="50"/>
      <c r="B316" s="171"/>
      <c r="C316" s="52"/>
      <c r="D316" s="53" t="s">
        <v>435</v>
      </c>
      <c r="E316" s="54">
        <v>24</v>
      </c>
      <c r="F316" s="54"/>
      <c r="G316" s="54">
        <v>0.4</v>
      </c>
      <c r="H316" s="54">
        <v>0.4</v>
      </c>
      <c r="I316" s="54">
        <v>1</v>
      </c>
      <c r="J316" s="54"/>
      <c r="K316" s="54"/>
      <c r="L316" s="54"/>
      <c r="M316" s="49">
        <v>3.8400000000000007</v>
      </c>
      <c r="N316" s="241"/>
    </row>
    <row r="317" spans="1:14" ht="11.25">
      <c r="A317" s="212" t="s">
        <v>341</v>
      </c>
      <c r="B317" s="43" t="s">
        <v>211</v>
      </c>
      <c r="C317" s="44"/>
      <c r="D317" s="44"/>
      <c r="E317" s="45"/>
      <c r="F317" s="45"/>
      <c r="G317" s="45"/>
      <c r="H317" s="45"/>
      <c r="I317" s="45"/>
      <c r="J317" s="45"/>
      <c r="K317" s="45"/>
      <c r="L317" s="45"/>
      <c r="M317" s="46"/>
      <c r="N317" s="240"/>
    </row>
    <row r="318" spans="1:14" ht="45">
      <c r="A318" s="256" t="s">
        <v>342</v>
      </c>
      <c r="B318" s="215" t="s">
        <v>56</v>
      </c>
      <c r="C318" s="47">
        <v>89546</v>
      </c>
      <c r="D318" s="91" t="s">
        <v>483</v>
      </c>
      <c r="E318" s="54"/>
      <c r="F318" s="48"/>
      <c r="G318" s="48"/>
      <c r="H318" s="48"/>
      <c r="I318" s="48"/>
      <c r="J318" s="48"/>
      <c r="K318" s="48"/>
      <c r="L318" s="215" t="s">
        <v>89</v>
      </c>
      <c r="M318" s="49">
        <v>24</v>
      </c>
      <c r="N318" s="235"/>
    </row>
    <row r="319" spans="1:14" ht="11.25">
      <c r="A319" s="50"/>
      <c r="B319" s="171"/>
      <c r="C319" s="52"/>
      <c r="D319" s="267" t="s">
        <v>1066</v>
      </c>
      <c r="E319" s="268">
        <v>24</v>
      </c>
      <c r="F319" s="54"/>
      <c r="G319" s="54"/>
      <c r="H319" s="54"/>
      <c r="I319" s="54"/>
      <c r="J319" s="54"/>
      <c r="K319" s="54"/>
      <c r="L319" s="54"/>
      <c r="M319" s="49">
        <v>24</v>
      </c>
      <c r="N319" s="241"/>
    </row>
    <row r="320" spans="1:14" ht="33.75">
      <c r="A320" s="256" t="s">
        <v>343</v>
      </c>
      <c r="B320" s="215" t="s">
        <v>56</v>
      </c>
      <c r="C320" s="47">
        <v>98102</v>
      </c>
      <c r="D320" s="91" t="s">
        <v>139</v>
      </c>
      <c r="E320" s="54"/>
      <c r="F320" s="48"/>
      <c r="G320" s="48"/>
      <c r="H320" s="48"/>
      <c r="I320" s="48"/>
      <c r="J320" s="48"/>
      <c r="K320" s="48"/>
      <c r="L320" s="215" t="s">
        <v>89</v>
      </c>
      <c r="M320" s="49">
        <v>1</v>
      </c>
      <c r="N320" s="235"/>
    </row>
    <row r="321" spans="1:14" ht="11.25">
      <c r="A321" s="50"/>
      <c r="B321" s="171"/>
      <c r="C321" s="52"/>
      <c r="D321" s="267" t="s">
        <v>1067</v>
      </c>
      <c r="E321" s="268">
        <v>1</v>
      </c>
      <c r="F321" s="54"/>
      <c r="G321" s="54"/>
      <c r="H321" s="54"/>
      <c r="I321" s="54"/>
      <c r="J321" s="54"/>
      <c r="K321" s="54"/>
      <c r="L321" s="54"/>
      <c r="M321" s="49">
        <v>1</v>
      </c>
      <c r="N321" s="241"/>
    </row>
    <row r="322" spans="1:14" ht="45">
      <c r="A322" s="256" t="s">
        <v>317</v>
      </c>
      <c r="B322" s="215" t="s">
        <v>56</v>
      </c>
      <c r="C322" s="47">
        <v>89708</v>
      </c>
      <c r="D322" s="91" t="s">
        <v>537</v>
      </c>
      <c r="E322" s="54"/>
      <c r="F322" s="48"/>
      <c r="G322" s="48"/>
      <c r="H322" s="48"/>
      <c r="I322" s="48"/>
      <c r="J322" s="48"/>
      <c r="K322" s="48"/>
      <c r="L322" s="215" t="s">
        <v>89</v>
      </c>
      <c r="M322" s="49">
        <v>15</v>
      </c>
      <c r="N322" s="235"/>
    </row>
    <row r="323" spans="1:14" ht="11.25">
      <c r="A323" s="50"/>
      <c r="B323" s="171"/>
      <c r="C323" s="52"/>
      <c r="D323" s="267" t="s">
        <v>1068</v>
      </c>
      <c r="E323" s="268">
        <v>15</v>
      </c>
      <c r="F323" s="54"/>
      <c r="G323" s="54"/>
      <c r="H323" s="54"/>
      <c r="I323" s="54"/>
      <c r="J323" s="54"/>
      <c r="K323" s="54"/>
      <c r="L323" s="54"/>
      <c r="M323" s="49">
        <v>15</v>
      </c>
      <c r="N323" s="241"/>
    </row>
    <row r="324" spans="1:14" ht="45">
      <c r="A324" s="256" t="s">
        <v>344</v>
      </c>
      <c r="B324" s="215" t="s">
        <v>56</v>
      </c>
      <c r="C324" s="47">
        <v>89707</v>
      </c>
      <c r="D324" s="91" t="s">
        <v>536</v>
      </c>
      <c r="E324" s="54"/>
      <c r="F324" s="48"/>
      <c r="G324" s="48"/>
      <c r="H324" s="48"/>
      <c r="I324" s="48"/>
      <c r="J324" s="48"/>
      <c r="K324" s="48"/>
      <c r="L324" s="215" t="s">
        <v>89</v>
      </c>
      <c r="M324" s="49">
        <v>23</v>
      </c>
      <c r="N324" s="235"/>
    </row>
    <row r="325" spans="1:14" ht="11.25">
      <c r="A325" s="50"/>
      <c r="B325" s="171"/>
      <c r="C325" s="52"/>
      <c r="D325" s="267" t="s">
        <v>1069</v>
      </c>
      <c r="E325" s="268">
        <v>23</v>
      </c>
      <c r="F325" s="54"/>
      <c r="G325" s="54"/>
      <c r="H325" s="54"/>
      <c r="I325" s="54"/>
      <c r="J325" s="54"/>
      <c r="K325" s="54"/>
      <c r="L325" s="54"/>
      <c r="M325" s="49">
        <v>23</v>
      </c>
      <c r="N325" s="241"/>
    </row>
    <row r="326" spans="1:14" ht="45">
      <c r="A326" s="256" t="s">
        <v>345</v>
      </c>
      <c r="B326" s="215" t="s">
        <v>56</v>
      </c>
      <c r="C326" s="272">
        <v>89748</v>
      </c>
      <c r="D326" s="91" t="s">
        <v>524</v>
      </c>
      <c r="E326" s="54"/>
      <c r="F326" s="48"/>
      <c r="G326" s="48"/>
      <c r="H326" s="48"/>
      <c r="I326" s="48"/>
      <c r="J326" s="48"/>
      <c r="K326" s="48"/>
      <c r="L326" s="215" t="s">
        <v>89</v>
      </c>
      <c r="M326" s="49">
        <v>2</v>
      </c>
      <c r="N326" s="235"/>
    </row>
    <row r="327" spans="1:14" ht="11.25">
      <c r="A327" s="50"/>
      <c r="B327" s="171"/>
      <c r="C327" s="52"/>
      <c r="D327" s="267" t="s">
        <v>1070</v>
      </c>
      <c r="E327" s="268">
        <v>2</v>
      </c>
      <c r="F327" s="54"/>
      <c r="G327" s="54"/>
      <c r="H327" s="54"/>
      <c r="I327" s="54"/>
      <c r="J327" s="54"/>
      <c r="K327" s="54"/>
      <c r="L327" s="54"/>
      <c r="M327" s="49">
        <v>2</v>
      </c>
      <c r="N327" s="241"/>
    </row>
    <row r="328" spans="1:14" ht="45">
      <c r="A328" s="256" t="s">
        <v>346</v>
      </c>
      <c r="B328" s="215" t="s">
        <v>56</v>
      </c>
      <c r="C328" s="47">
        <v>89728</v>
      </c>
      <c r="D328" s="91" t="s">
        <v>518</v>
      </c>
      <c r="E328" s="54"/>
      <c r="F328" s="48"/>
      <c r="G328" s="48"/>
      <c r="H328" s="48"/>
      <c r="I328" s="48"/>
      <c r="J328" s="48"/>
      <c r="K328" s="48"/>
      <c r="L328" s="215" t="s">
        <v>89</v>
      </c>
      <c r="M328" s="49">
        <v>36</v>
      </c>
      <c r="N328" s="235"/>
    </row>
    <row r="329" spans="1:14" ht="11.25">
      <c r="A329" s="50"/>
      <c r="B329" s="171"/>
      <c r="C329" s="52"/>
      <c r="D329" s="267" t="s">
        <v>1071</v>
      </c>
      <c r="E329" s="268">
        <v>36</v>
      </c>
      <c r="F329" s="54"/>
      <c r="G329" s="54"/>
      <c r="H329" s="54"/>
      <c r="I329" s="54"/>
      <c r="J329" s="54"/>
      <c r="K329" s="54"/>
      <c r="L329" s="54"/>
      <c r="M329" s="49">
        <v>36</v>
      </c>
      <c r="N329" s="241"/>
    </row>
    <row r="330" spans="1:14" ht="45">
      <c r="A330" s="256" t="s">
        <v>347</v>
      </c>
      <c r="B330" s="215" t="s">
        <v>56</v>
      </c>
      <c r="C330" s="47">
        <v>89733</v>
      </c>
      <c r="D330" s="91" t="s">
        <v>521</v>
      </c>
      <c r="E330" s="54"/>
      <c r="F330" s="48"/>
      <c r="G330" s="48"/>
      <c r="H330" s="48"/>
      <c r="I330" s="48"/>
      <c r="J330" s="48"/>
      <c r="K330" s="48"/>
      <c r="L330" s="215" t="s">
        <v>89</v>
      </c>
      <c r="M330" s="49">
        <v>1</v>
      </c>
      <c r="N330" s="235"/>
    </row>
    <row r="331" spans="1:14" ht="11.25">
      <c r="A331" s="50"/>
      <c r="B331" s="171"/>
      <c r="C331" s="52"/>
      <c r="D331" s="267" t="s">
        <v>823</v>
      </c>
      <c r="E331" s="268">
        <v>1</v>
      </c>
      <c r="F331" s="54"/>
      <c r="G331" s="54"/>
      <c r="H331" s="54"/>
      <c r="I331" s="54"/>
      <c r="J331" s="54"/>
      <c r="K331" s="54"/>
      <c r="L331" s="54"/>
      <c r="M331" s="49">
        <v>1</v>
      </c>
      <c r="N331" s="241"/>
    </row>
    <row r="332" spans="1:14" ht="45">
      <c r="A332" s="256" t="s">
        <v>348</v>
      </c>
      <c r="B332" s="215" t="s">
        <v>56</v>
      </c>
      <c r="C332" s="47">
        <v>89746</v>
      </c>
      <c r="D332" s="91" t="s">
        <v>523</v>
      </c>
      <c r="E332" s="54"/>
      <c r="F332" s="48"/>
      <c r="G332" s="48"/>
      <c r="H332" s="48"/>
      <c r="I332" s="48"/>
      <c r="J332" s="48"/>
      <c r="K332" s="48"/>
      <c r="L332" s="215" t="s">
        <v>89</v>
      </c>
      <c r="M332" s="49">
        <v>29</v>
      </c>
      <c r="N332" s="235"/>
    </row>
    <row r="333" spans="1:14" ht="11.25">
      <c r="A333" s="50"/>
      <c r="B333" s="171"/>
      <c r="C333" s="52"/>
      <c r="D333" s="267" t="s">
        <v>827</v>
      </c>
      <c r="E333" s="268">
        <v>29</v>
      </c>
      <c r="F333" s="54"/>
      <c r="G333" s="54"/>
      <c r="H333" s="54"/>
      <c r="I333" s="54"/>
      <c r="J333" s="54"/>
      <c r="K333" s="54"/>
      <c r="L333" s="54"/>
      <c r="M333" s="49">
        <v>29</v>
      </c>
      <c r="N333" s="241"/>
    </row>
    <row r="334" spans="1:14" ht="45">
      <c r="A334" s="256" t="s">
        <v>349</v>
      </c>
      <c r="B334" s="215" t="s">
        <v>56</v>
      </c>
      <c r="C334" s="47">
        <v>89726</v>
      </c>
      <c r="D334" s="91" t="s">
        <v>517</v>
      </c>
      <c r="E334" s="54"/>
      <c r="F334" s="48"/>
      <c r="G334" s="48"/>
      <c r="H334" s="48"/>
      <c r="I334" s="48"/>
      <c r="J334" s="48"/>
      <c r="K334" s="48"/>
      <c r="L334" s="215" t="s">
        <v>89</v>
      </c>
      <c r="M334" s="49">
        <v>17</v>
      </c>
      <c r="N334" s="235"/>
    </row>
    <row r="335" spans="1:14" ht="11.25">
      <c r="A335" s="50"/>
      <c r="B335" s="171"/>
      <c r="C335" s="52"/>
      <c r="D335" s="267" t="s">
        <v>1072</v>
      </c>
      <c r="E335" s="268">
        <v>17</v>
      </c>
      <c r="F335" s="54"/>
      <c r="G335" s="54"/>
      <c r="H335" s="54"/>
      <c r="I335" s="54"/>
      <c r="J335" s="54"/>
      <c r="K335" s="54"/>
      <c r="L335" s="54"/>
      <c r="M335" s="49">
        <v>17</v>
      </c>
      <c r="N335" s="241"/>
    </row>
    <row r="336" spans="1:14" ht="45">
      <c r="A336" s="256" t="s">
        <v>350</v>
      </c>
      <c r="B336" s="215" t="s">
        <v>56</v>
      </c>
      <c r="C336" s="47">
        <v>89732</v>
      </c>
      <c r="D336" s="91" t="s">
        <v>520</v>
      </c>
      <c r="E336" s="54"/>
      <c r="F336" s="48"/>
      <c r="G336" s="48"/>
      <c r="H336" s="48"/>
      <c r="I336" s="48"/>
      <c r="J336" s="48"/>
      <c r="K336" s="48"/>
      <c r="L336" s="215" t="s">
        <v>89</v>
      </c>
      <c r="M336" s="49">
        <v>16</v>
      </c>
      <c r="N336" s="235"/>
    </row>
    <row r="337" spans="1:14" ht="11.25">
      <c r="A337" s="50"/>
      <c r="B337" s="171"/>
      <c r="C337" s="52"/>
      <c r="D337" s="267" t="s">
        <v>828</v>
      </c>
      <c r="E337" s="268">
        <v>16</v>
      </c>
      <c r="F337" s="54"/>
      <c r="G337" s="54"/>
      <c r="H337" s="54"/>
      <c r="I337" s="54"/>
      <c r="J337" s="54"/>
      <c r="K337" s="54"/>
      <c r="L337" s="54"/>
      <c r="M337" s="49">
        <v>16</v>
      </c>
      <c r="N337" s="241"/>
    </row>
    <row r="338" spans="1:14" ht="45">
      <c r="A338" s="256" t="s">
        <v>449</v>
      </c>
      <c r="B338" s="215" t="s">
        <v>56</v>
      </c>
      <c r="C338" s="47">
        <v>89744</v>
      </c>
      <c r="D338" s="91" t="s">
        <v>522</v>
      </c>
      <c r="E338" s="54"/>
      <c r="F338" s="48"/>
      <c r="G338" s="48"/>
      <c r="H338" s="48"/>
      <c r="I338" s="48"/>
      <c r="J338" s="48"/>
      <c r="K338" s="48"/>
      <c r="L338" s="215" t="s">
        <v>89</v>
      </c>
      <c r="M338" s="49">
        <v>34</v>
      </c>
      <c r="N338" s="235"/>
    </row>
    <row r="339" spans="1:14" ht="11.25">
      <c r="A339" s="50"/>
      <c r="B339" s="171"/>
      <c r="C339" s="52"/>
      <c r="D339" s="267" t="s">
        <v>1073</v>
      </c>
      <c r="E339" s="268">
        <v>34</v>
      </c>
      <c r="F339" s="54"/>
      <c r="G339" s="54"/>
      <c r="H339" s="54"/>
      <c r="I339" s="54"/>
      <c r="J339" s="54"/>
      <c r="K339" s="54"/>
      <c r="L339" s="54"/>
      <c r="M339" s="49">
        <v>34</v>
      </c>
      <c r="N339" s="241"/>
    </row>
    <row r="340" spans="1:14" ht="45">
      <c r="A340" s="256" t="s">
        <v>495</v>
      </c>
      <c r="B340" s="215" t="s">
        <v>56</v>
      </c>
      <c r="C340" s="47">
        <v>89724</v>
      </c>
      <c r="D340" s="91" t="s">
        <v>516</v>
      </c>
      <c r="E340" s="54"/>
      <c r="F340" s="48"/>
      <c r="G340" s="48"/>
      <c r="H340" s="48"/>
      <c r="I340" s="48"/>
      <c r="J340" s="48"/>
      <c r="K340" s="48"/>
      <c r="L340" s="215" t="s">
        <v>89</v>
      </c>
      <c r="M340" s="49">
        <v>36</v>
      </c>
      <c r="N340" s="235"/>
    </row>
    <row r="341" spans="1:14" ht="11.25">
      <c r="A341" s="50"/>
      <c r="B341" s="171"/>
      <c r="C341" s="52"/>
      <c r="D341" s="267" t="s">
        <v>1074</v>
      </c>
      <c r="E341" s="268">
        <v>7</v>
      </c>
      <c r="F341" s="54"/>
      <c r="G341" s="54"/>
      <c r="H341" s="54"/>
      <c r="I341" s="54"/>
      <c r="J341" s="54"/>
      <c r="K341" s="54"/>
      <c r="L341" s="54"/>
      <c r="M341" s="49">
        <v>7</v>
      </c>
      <c r="N341" s="241"/>
    </row>
    <row r="342" spans="1:14" ht="22.5">
      <c r="A342" s="50"/>
      <c r="B342" s="171"/>
      <c r="C342" s="52"/>
      <c r="D342" s="267" t="s">
        <v>1075</v>
      </c>
      <c r="E342" s="268">
        <v>29</v>
      </c>
      <c r="F342" s="54"/>
      <c r="G342" s="54"/>
      <c r="H342" s="54"/>
      <c r="I342" s="54"/>
      <c r="J342" s="54"/>
      <c r="K342" s="54"/>
      <c r="L342" s="54"/>
      <c r="M342" s="49">
        <v>29</v>
      </c>
      <c r="N342" s="241"/>
    </row>
    <row r="343" spans="1:14" ht="45">
      <c r="A343" s="256" t="s">
        <v>496</v>
      </c>
      <c r="B343" s="215" t="s">
        <v>56</v>
      </c>
      <c r="C343" s="47">
        <v>89731</v>
      </c>
      <c r="D343" s="91" t="s">
        <v>519</v>
      </c>
      <c r="E343" s="54"/>
      <c r="F343" s="48"/>
      <c r="G343" s="48"/>
      <c r="H343" s="48"/>
      <c r="I343" s="48"/>
      <c r="J343" s="48"/>
      <c r="K343" s="48"/>
      <c r="L343" s="215" t="s">
        <v>89</v>
      </c>
      <c r="M343" s="49">
        <v>7</v>
      </c>
      <c r="N343" s="235"/>
    </row>
    <row r="344" spans="1:14" ht="11.25">
      <c r="A344" s="50"/>
      <c r="B344" s="171"/>
      <c r="C344" s="52"/>
      <c r="D344" s="267" t="s">
        <v>829</v>
      </c>
      <c r="E344" s="268">
        <v>7</v>
      </c>
      <c r="F344" s="54"/>
      <c r="G344" s="54"/>
      <c r="H344" s="54"/>
      <c r="I344" s="54"/>
      <c r="J344" s="54"/>
      <c r="K344" s="54"/>
      <c r="L344" s="54"/>
      <c r="M344" s="49">
        <v>7</v>
      </c>
      <c r="N344" s="241"/>
    </row>
    <row r="345" spans="1:14" ht="33.75">
      <c r="A345" s="310" t="s">
        <v>497</v>
      </c>
      <c r="B345" s="215" t="s">
        <v>195</v>
      </c>
      <c r="C345" s="47" t="s">
        <v>379</v>
      </c>
      <c r="D345" s="91" t="s">
        <v>818</v>
      </c>
      <c r="E345" s="54"/>
      <c r="F345" s="48"/>
      <c r="G345" s="48"/>
      <c r="H345" s="48"/>
      <c r="I345" s="48"/>
      <c r="J345" s="48"/>
      <c r="K345" s="48"/>
      <c r="L345" s="215" t="s">
        <v>89</v>
      </c>
      <c r="M345" s="49">
        <v>17</v>
      </c>
      <c r="N345" s="235"/>
    </row>
    <row r="346" spans="1:14" ht="11.25">
      <c r="A346" s="50"/>
      <c r="B346" s="171"/>
      <c r="C346" s="52"/>
      <c r="D346" s="267" t="s">
        <v>1076</v>
      </c>
      <c r="E346" s="268">
        <v>17</v>
      </c>
      <c r="F346" s="54"/>
      <c r="G346" s="54"/>
      <c r="H346" s="54"/>
      <c r="I346" s="54"/>
      <c r="J346" s="54"/>
      <c r="K346" s="54"/>
      <c r="L346" s="54"/>
      <c r="M346" s="49">
        <v>17</v>
      </c>
      <c r="N346" s="241"/>
    </row>
    <row r="347" spans="1:14" ht="45">
      <c r="A347" s="256" t="s">
        <v>498</v>
      </c>
      <c r="B347" s="215" t="s">
        <v>56</v>
      </c>
      <c r="C347" s="47">
        <v>89797</v>
      </c>
      <c r="D347" s="91" t="s">
        <v>531</v>
      </c>
      <c r="E347" s="54"/>
      <c r="F347" s="48"/>
      <c r="G347" s="48"/>
      <c r="H347" s="48"/>
      <c r="I347" s="48"/>
      <c r="J347" s="48"/>
      <c r="K347" s="48"/>
      <c r="L347" s="215" t="s">
        <v>89</v>
      </c>
      <c r="M347" s="49">
        <v>40</v>
      </c>
      <c r="N347" s="235"/>
    </row>
    <row r="348" spans="1:14" ht="11.25">
      <c r="A348" s="50"/>
      <c r="B348" s="171"/>
      <c r="C348" s="52"/>
      <c r="D348" s="267" t="s">
        <v>830</v>
      </c>
      <c r="E348" s="268">
        <v>40</v>
      </c>
      <c r="F348" s="54"/>
      <c r="G348" s="54"/>
      <c r="H348" s="54"/>
      <c r="I348" s="54"/>
      <c r="J348" s="54"/>
      <c r="K348" s="54"/>
      <c r="L348" s="54"/>
      <c r="M348" s="49">
        <v>40</v>
      </c>
      <c r="N348" s="241"/>
    </row>
    <row r="349" spans="1:14" ht="45">
      <c r="A349" s="256" t="s">
        <v>499</v>
      </c>
      <c r="B349" s="215" t="s">
        <v>56</v>
      </c>
      <c r="C349" s="47">
        <v>89783</v>
      </c>
      <c r="D349" s="91" t="s">
        <v>528</v>
      </c>
      <c r="E349" s="54"/>
      <c r="F349" s="48"/>
      <c r="G349" s="48"/>
      <c r="H349" s="48"/>
      <c r="I349" s="48"/>
      <c r="J349" s="48"/>
      <c r="K349" s="48"/>
      <c r="L349" s="215" t="s">
        <v>89</v>
      </c>
      <c r="M349" s="49">
        <v>24</v>
      </c>
      <c r="N349" s="235"/>
    </row>
    <row r="350" spans="1:14" ht="11.25">
      <c r="A350" s="50"/>
      <c r="B350" s="171"/>
      <c r="C350" s="52"/>
      <c r="D350" s="267" t="s">
        <v>1077</v>
      </c>
      <c r="E350" s="268">
        <v>24</v>
      </c>
      <c r="F350" s="54"/>
      <c r="G350" s="54"/>
      <c r="H350" s="54"/>
      <c r="I350" s="54"/>
      <c r="J350" s="54"/>
      <c r="K350" s="54"/>
      <c r="L350" s="54"/>
      <c r="M350" s="49">
        <v>24</v>
      </c>
      <c r="N350" s="241"/>
    </row>
    <row r="351" spans="1:14" ht="45">
      <c r="A351" s="256" t="s">
        <v>500</v>
      </c>
      <c r="B351" s="215" t="s">
        <v>56</v>
      </c>
      <c r="C351" s="47">
        <v>89785</v>
      </c>
      <c r="D351" s="91" t="s">
        <v>530</v>
      </c>
      <c r="E351" s="54"/>
      <c r="F351" s="48"/>
      <c r="G351" s="48"/>
      <c r="H351" s="48"/>
      <c r="I351" s="48"/>
      <c r="J351" s="48"/>
      <c r="K351" s="48"/>
      <c r="L351" s="215" t="s">
        <v>89</v>
      </c>
      <c r="M351" s="49">
        <v>4</v>
      </c>
      <c r="N351" s="235"/>
    </row>
    <row r="352" spans="1:14" ht="11.25">
      <c r="A352" s="50"/>
      <c r="B352" s="171"/>
      <c r="C352" s="52"/>
      <c r="D352" s="267" t="s">
        <v>1078</v>
      </c>
      <c r="E352" s="268">
        <v>4</v>
      </c>
      <c r="F352" s="54"/>
      <c r="G352" s="54"/>
      <c r="H352" s="54"/>
      <c r="I352" s="54"/>
      <c r="J352" s="54"/>
      <c r="K352" s="54"/>
      <c r="L352" s="54"/>
      <c r="M352" s="49">
        <v>4</v>
      </c>
      <c r="N352" s="241"/>
    </row>
    <row r="353" spans="1:14" ht="45">
      <c r="A353" s="256" t="s">
        <v>504</v>
      </c>
      <c r="B353" s="215" t="s">
        <v>56</v>
      </c>
      <c r="C353" s="47">
        <v>89778</v>
      </c>
      <c r="D353" s="91" t="s">
        <v>527</v>
      </c>
      <c r="E353" s="54"/>
      <c r="F353" s="48"/>
      <c r="G353" s="48"/>
      <c r="H353" s="48"/>
      <c r="I353" s="48"/>
      <c r="J353" s="48"/>
      <c r="K353" s="48"/>
      <c r="L353" s="215" t="s">
        <v>89</v>
      </c>
      <c r="M353" s="49">
        <v>105</v>
      </c>
      <c r="N353" s="235"/>
    </row>
    <row r="354" spans="1:14" ht="11.25">
      <c r="A354" s="50"/>
      <c r="B354" s="171"/>
      <c r="C354" s="52"/>
      <c r="D354" s="267" t="s">
        <v>831</v>
      </c>
      <c r="E354" s="268">
        <v>105</v>
      </c>
      <c r="F354" s="54"/>
      <c r="G354" s="54"/>
      <c r="H354" s="54"/>
      <c r="I354" s="54"/>
      <c r="J354" s="54"/>
      <c r="K354" s="54"/>
      <c r="L354" s="54"/>
      <c r="M354" s="49">
        <v>105</v>
      </c>
      <c r="N354" s="241"/>
    </row>
    <row r="355" spans="1:14" ht="45">
      <c r="A355" s="256" t="s">
        <v>505</v>
      </c>
      <c r="B355" s="215" t="s">
        <v>56</v>
      </c>
      <c r="C355" s="47">
        <v>89752</v>
      </c>
      <c r="D355" s="91" t="s">
        <v>525</v>
      </c>
      <c r="E355" s="54"/>
      <c r="F355" s="48"/>
      <c r="G355" s="48"/>
      <c r="H355" s="48"/>
      <c r="I355" s="48"/>
      <c r="J355" s="48"/>
      <c r="K355" s="48"/>
      <c r="L355" s="215" t="s">
        <v>89</v>
      </c>
      <c r="M355" s="49">
        <v>76</v>
      </c>
      <c r="N355" s="235"/>
    </row>
    <row r="356" spans="1:14" ht="11.25">
      <c r="A356" s="50"/>
      <c r="B356" s="171"/>
      <c r="C356" s="52"/>
      <c r="D356" s="267" t="s">
        <v>1079</v>
      </c>
      <c r="E356" s="268">
        <v>76</v>
      </c>
      <c r="F356" s="54"/>
      <c r="G356" s="54"/>
      <c r="H356" s="54"/>
      <c r="I356" s="54"/>
      <c r="J356" s="54"/>
      <c r="K356" s="54"/>
      <c r="L356" s="54"/>
      <c r="M356" s="49">
        <v>76</v>
      </c>
      <c r="N356" s="241"/>
    </row>
    <row r="357" spans="1:14" ht="45">
      <c r="A357" s="256" t="s">
        <v>506</v>
      </c>
      <c r="B357" s="215" t="s">
        <v>56</v>
      </c>
      <c r="C357" s="47">
        <v>89753</v>
      </c>
      <c r="D357" s="91" t="s">
        <v>526</v>
      </c>
      <c r="E357" s="54"/>
      <c r="F357" s="48"/>
      <c r="G357" s="48"/>
      <c r="H357" s="48"/>
      <c r="I357" s="48"/>
      <c r="J357" s="48"/>
      <c r="K357" s="48"/>
      <c r="L357" s="215" t="s">
        <v>89</v>
      </c>
      <c r="M357" s="49">
        <v>48</v>
      </c>
      <c r="N357" s="235"/>
    </row>
    <row r="358" spans="1:14" ht="11.25">
      <c r="A358" s="50"/>
      <c r="B358" s="171"/>
      <c r="C358" s="52"/>
      <c r="D358" s="267" t="s">
        <v>832</v>
      </c>
      <c r="E358" s="268">
        <v>48</v>
      </c>
      <c r="F358" s="54"/>
      <c r="G358" s="54"/>
      <c r="H358" s="54"/>
      <c r="I358" s="54"/>
      <c r="J358" s="54"/>
      <c r="K358" s="54"/>
      <c r="L358" s="54"/>
      <c r="M358" s="49">
        <v>48</v>
      </c>
      <c r="N358" s="241"/>
    </row>
    <row r="359" spans="1:14" ht="22.5">
      <c r="A359" s="256" t="s">
        <v>507</v>
      </c>
      <c r="B359" s="215" t="s">
        <v>195</v>
      </c>
      <c r="C359" s="47" t="s">
        <v>381</v>
      </c>
      <c r="D359" s="91" t="s">
        <v>824</v>
      </c>
      <c r="E359" s="54"/>
      <c r="F359" s="48"/>
      <c r="G359" s="48"/>
      <c r="H359" s="48"/>
      <c r="I359" s="48"/>
      <c r="J359" s="48"/>
      <c r="K359" s="48"/>
      <c r="L359" s="215" t="s">
        <v>89</v>
      </c>
      <c r="M359" s="49">
        <v>6</v>
      </c>
      <c r="N359" s="235"/>
    </row>
    <row r="360" spans="1:14" ht="11.25">
      <c r="A360" s="50"/>
      <c r="B360" s="171"/>
      <c r="C360" s="52"/>
      <c r="D360" s="267" t="s">
        <v>1080</v>
      </c>
      <c r="E360" s="268">
        <v>6</v>
      </c>
      <c r="F360" s="54"/>
      <c r="G360" s="54"/>
      <c r="H360" s="54"/>
      <c r="I360" s="54"/>
      <c r="J360" s="54"/>
      <c r="K360" s="54"/>
      <c r="L360" s="54"/>
      <c r="M360" s="49">
        <v>6</v>
      </c>
      <c r="N360" s="241"/>
    </row>
    <row r="361" spans="1:14" ht="22.5">
      <c r="A361" s="256" t="s">
        <v>508</v>
      </c>
      <c r="B361" s="215" t="s">
        <v>56</v>
      </c>
      <c r="C361" s="47">
        <v>86882</v>
      </c>
      <c r="D361" s="91" t="s">
        <v>142</v>
      </c>
      <c r="E361" s="54"/>
      <c r="F361" s="48"/>
      <c r="G361" s="48"/>
      <c r="H361" s="48"/>
      <c r="I361" s="48"/>
      <c r="J361" s="48"/>
      <c r="K361" s="48"/>
      <c r="L361" s="215" t="s">
        <v>89</v>
      </c>
      <c r="M361" s="49">
        <v>37</v>
      </c>
      <c r="N361" s="235"/>
    </row>
    <row r="362" spans="1:14" ht="11.25">
      <c r="A362" s="50"/>
      <c r="B362" s="171"/>
      <c r="C362" s="52"/>
      <c r="D362" s="299" t="s">
        <v>1081</v>
      </c>
      <c r="E362" s="300">
        <v>29</v>
      </c>
      <c r="F362" s="54"/>
      <c r="G362" s="54"/>
      <c r="H362" s="54"/>
      <c r="I362" s="54"/>
      <c r="J362" s="54"/>
      <c r="K362" s="54"/>
      <c r="L362" s="54"/>
      <c r="M362" s="49">
        <v>29</v>
      </c>
      <c r="N362" s="241"/>
    </row>
    <row r="363" spans="1:14" ht="11.25">
      <c r="A363" s="50"/>
      <c r="B363" s="171"/>
      <c r="C363" s="52"/>
      <c r="D363" s="299" t="s">
        <v>833</v>
      </c>
      <c r="E363" s="300">
        <v>1</v>
      </c>
      <c r="F363" s="54"/>
      <c r="G363" s="54"/>
      <c r="H363" s="54"/>
      <c r="I363" s="54"/>
      <c r="J363" s="54"/>
      <c r="K363" s="54"/>
      <c r="L363" s="54"/>
      <c r="M363" s="49">
        <v>1</v>
      </c>
      <c r="N363" s="241"/>
    </row>
    <row r="364" spans="1:14" ht="11.25">
      <c r="A364" s="50"/>
      <c r="B364" s="171"/>
      <c r="C364" s="52"/>
      <c r="D364" s="267" t="s">
        <v>1082</v>
      </c>
      <c r="E364" s="268">
        <v>7</v>
      </c>
      <c r="F364" s="54"/>
      <c r="G364" s="54"/>
      <c r="H364" s="54"/>
      <c r="I364" s="54"/>
      <c r="J364" s="54"/>
      <c r="K364" s="54"/>
      <c r="L364" s="54"/>
      <c r="M364" s="49">
        <v>7</v>
      </c>
      <c r="N364" s="241"/>
    </row>
    <row r="365" spans="1:14" ht="22.5">
      <c r="A365" s="256" t="s">
        <v>928</v>
      </c>
      <c r="B365" s="215" t="s">
        <v>193</v>
      </c>
      <c r="C365" s="47">
        <v>11655</v>
      </c>
      <c r="D365" s="91" t="s">
        <v>1347</v>
      </c>
      <c r="E365" s="54"/>
      <c r="F365" s="48"/>
      <c r="G365" s="48"/>
      <c r="H365" s="48"/>
      <c r="I365" s="48"/>
      <c r="J365" s="48"/>
      <c r="K365" s="48"/>
      <c r="L365" s="215" t="s">
        <v>202</v>
      </c>
      <c r="M365" s="49">
        <v>2</v>
      </c>
      <c r="N365" s="235"/>
    </row>
    <row r="366" spans="1:14" ht="11.25">
      <c r="A366" s="50"/>
      <c r="B366" s="171"/>
      <c r="C366" s="52"/>
      <c r="D366" s="267" t="s">
        <v>1083</v>
      </c>
      <c r="E366" s="268">
        <v>2</v>
      </c>
      <c r="F366" s="54"/>
      <c r="G366" s="54"/>
      <c r="H366" s="54"/>
      <c r="I366" s="54"/>
      <c r="J366" s="54"/>
      <c r="K366" s="54"/>
      <c r="L366" s="54"/>
      <c r="M366" s="49">
        <v>2</v>
      </c>
      <c r="N366" s="241"/>
    </row>
    <row r="367" spans="1:14" ht="45">
      <c r="A367" s="256" t="s">
        <v>1084</v>
      </c>
      <c r="B367" s="215" t="s">
        <v>56</v>
      </c>
      <c r="C367" s="47">
        <v>89784</v>
      </c>
      <c r="D367" s="91" t="s">
        <v>529</v>
      </c>
      <c r="E367" s="54"/>
      <c r="F367" s="48"/>
      <c r="G367" s="48"/>
      <c r="H367" s="48"/>
      <c r="I367" s="48"/>
      <c r="J367" s="48"/>
      <c r="K367" s="48"/>
      <c r="L367" s="215" t="s">
        <v>89</v>
      </c>
      <c r="M367" s="49">
        <v>1</v>
      </c>
      <c r="N367" s="235"/>
    </row>
    <row r="368" spans="1:14" ht="11.25">
      <c r="A368" s="50"/>
      <c r="B368" s="171"/>
      <c r="C368" s="52"/>
      <c r="D368" s="267" t="s">
        <v>1089</v>
      </c>
      <c r="E368" s="268">
        <v>1</v>
      </c>
      <c r="F368" s="54"/>
      <c r="G368" s="54"/>
      <c r="H368" s="54"/>
      <c r="I368" s="54"/>
      <c r="J368" s="54"/>
      <c r="K368" s="54"/>
      <c r="L368" s="54"/>
      <c r="M368" s="49">
        <v>1</v>
      </c>
      <c r="N368" s="241"/>
    </row>
    <row r="369" spans="1:14" ht="45">
      <c r="A369" s="256" t="s">
        <v>1085</v>
      </c>
      <c r="B369" s="215" t="s">
        <v>56</v>
      </c>
      <c r="C369" s="47">
        <v>89714</v>
      </c>
      <c r="D369" s="91" t="s">
        <v>514</v>
      </c>
      <c r="E369" s="54"/>
      <c r="F369" s="48"/>
      <c r="G369" s="48"/>
      <c r="H369" s="48"/>
      <c r="I369" s="48"/>
      <c r="J369" s="48"/>
      <c r="K369" s="48"/>
      <c r="L369" s="215" t="s">
        <v>54</v>
      </c>
      <c r="M369" s="49">
        <v>156.32</v>
      </c>
      <c r="N369" s="235"/>
    </row>
    <row r="370" spans="1:14" ht="11.25">
      <c r="A370" s="50"/>
      <c r="B370" s="171"/>
      <c r="C370" s="52"/>
      <c r="D370" s="267" t="s">
        <v>834</v>
      </c>
      <c r="E370" s="268">
        <v>156.32</v>
      </c>
      <c r="F370" s="54"/>
      <c r="G370" s="54"/>
      <c r="H370" s="54"/>
      <c r="I370" s="54"/>
      <c r="J370" s="54"/>
      <c r="K370" s="54"/>
      <c r="L370" s="54"/>
      <c r="M370" s="49">
        <v>156.32</v>
      </c>
      <c r="N370" s="241"/>
    </row>
    <row r="371" spans="1:14" ht="45">
      <c r="A371" s="256" t="s">
        <v>1086</v>
      </c>
      <c r="B371" s="215" t="s">
        <v>56</v>
      </c>
      <c r="C371" s="47">
        <v>89711</v>
      </c>
      <c r="D371" s="91" t="s">
        <v>512</v>
      </c>
      <c r="E371" s="54"/>
      <c r="F371" s="48"/>
      <c r="G371" s="48"/>
      <c r="H371" s="48"/>
      <c r="I371" s="48"/>
      <c r="J371" s="48"/>
      <c r="K371" s="48"/>
      <c r="L371" s="215" t="s">
        <v>54</v>
      </c>
      <c r="M371" s="49">
        <v>70.37</v>
      </c>
      <c r="N371" s="235"/>
    </row>
    <row r="372" spans="1:14" ht="11.25">
      <c r="A372" s="50"/>
      <c r="B372" s="171"/>
      <c r="C372" s="52"/>
      <c r="D372" s="267" t="s">
        <v>1090</v>
      </c>
      <c r="E372" s="268">
        <v>70.37</v>
      </c>
      <c r="F372" s="54"/>
      <c r="G372" s="54"/>
      <c r="H372" s="54"/>
      <c r="I372" s="54"/>
      <c r="J372" s="54"/>
      <c r="K372" s="54"/>
      <c r="L372" s="54"/>
      <c r="M372" s="49">
        <v>70.37</v>
      </c>
      <c r="N372" s="241"/>
    </row>
    <row r="373" spans="1:14" ht="45">
      <c r="A373" s="256" t="s">
        <v>1087</v>
      </c>
      <c r="B373" s="215" t="s">
        <v>56</v>
      </c>
      <c r="C373" s="47">
        <v>89712</v>
      </c>
      <c r="D373" s="91" t="s">
        <v>513</v>
      </c>
      <c r="E373" s="54"/>
      <c r="F373" s="48"/>
      <c r="G373" s="48"/>
      <c r="H373" s="48"/>
      <c r="I373" s="48"/>
      <c r="J373" s="48"/>
      <c r="K373" s="48"/>
      <c r="L373" s="215" t="s">
        <v>54</v>
      </c>
      <c r="M373" s="49">
        <v>44.06</v>
      </c>
      <c r="N373" s="235"/>
    </row>
    <row r="374" spans="1:14" ht="11.25">
      <c r="A374" s="50"/>
      <c r="B374" s="171"/>
      <c r="C374" s="52"/>
      <c r="D374" s="267" t="s">
        <v>835</v>
      </c>
      <c r="E374" s="268">
        <v>44.06</v>
      </c>
      <c r="F374" s="54"/>
      <c r="G374" s="54"/>
      <c r="H374" s="54"/>
      <c r="I374" s="54"/>
      <c r="J374" s="54"/>
      <c r="K374" s="54"/>
      <c r="L374" s="54"/>
      <c r="M374" s="49">
        <v>44.06</v>
      </c>
      <c r="N374" s="241"/>
    </row>
    <row r="375" spans="1:14" ht="33.75">
      <c r="A375" s="256" t="s">
        <v>1088</v>
      </c>
      <c r="B375" s="215" t="s">
        <v>56</v>
      </c>
      <c r="C375" s="47">
        <v>86879</v>
      </c>
      <c r="D375" s="91" t="s">
        <v>141</v>
      </c>
      <c r="E375" s="54"/>
      <c r="F375" s="48"/>
      <c r="G375" s="48"/>
      <c r="H375" s="48"/>
      <c r="I375" s="48"/>
      <c r="J375" s="48"/>
      <c r="K375" s="48"/>
      <c r="L375" s="215" t="s">
        <v>89</v>
      </c>
      <c r="M375" s="49">
        <v>30</v>
      </c>
      <c r="N375" s="235"/>
    </row>
    <row r="376" spans="1:14" ht="11.25">
      <c r="A376" s="50"/>
      <c r="B376" s="171"/>
      <c r="C376" s="52"/>
      <c r="D376" s="299" t="s">
        <v>1091</v>
      </c>
      <c r="E376" s="300">
        <v>30</v>
      </c>
      <c r="F376" s="54"/>
      <c r="G376" s="54"/>
      <c r="H376" s="54"/>
      <c r="I376" s="54"/>
      <c r="J376" s="54"/>
      <c r="K376" s="54"/>
      <c r="L376" s="54"/>
      <c r="M376" s="49">
        <v>30</v>
      </c>
      <c r="N376" s="241"/>
    </row>
    <row r="377" spans="1:14" ht="11.25">
      <c r="A377" s="148">
        <v>13</v>
      </c>
      <c r="B377" s="39" t="s">
        <v>391</v>
      </c>
      <c r="C377" s="40"/>
      <c r="D377" s="40"/>
      <c r="E377" s="41"/>
      <c r="F377" s="41"/>
      <c r="G377" s="41"/>
      <c r="H377" s="41"/>
      <c r="I377" s="41"/>
      <c r="J377" s="41"/>
      <c r="K377" s="41"/>
      <c r="L377" s="41"/>
      <c r="M377" s="42"/>
      <c r="N377" s="240"/>
    </row>
    <row r="378" spans="1:14" ht="11.25">
      <c r="A378" s="212" t="s">
        <v>262</v>
      </c>
      <c r="B378" s="43" t="s">
        <v>211</v>
      </c>
      <c r="C378" s="44"/>
      <c r="D378" s="44"/>
      <c r="E378" s="45"/>
      <c r="F378" s="45"/>
      <c r="G378" s="45"/>
      <c r="H378" s="45"/>
      <c r="I378" s="45"/>
      <c r="J378" s="45"/>
      <c r="K378" s="45"/>
      <c r="L378" s="45"/>
      <c r="M378" s="46"/>
      <c r="N378" s="240"/>
    </row>
    <row r="379" spans="1:14" ht="45">
      <c r="A379" s="256" t="s">
        <v>304</v>
      </c>
      <c r="B379" s="215" t="s">
        <v>56</v>
      </c>
      <c r="C379" s="272">
        <v>89429</v>
      </c>
      <c r="D379" s="91" t="s">
        <v>478</v>
      </c>
      <c r="E379" s="54"/>
      <c r="F379" s="48"/>
      <c r="G379" s="48"/>
      <c r="H379" s="48"/>
      <c r="I379" s="48"/>
      <c r="J379" s="48"/>
      <c r="K379" s="48"/>
      <c r="L379" s="215" t="s">
        <v>89</v>
      </c>
      <c r="M379" s="49">
        <v>102</v>
      </c>
      <c r="N379" s="235"/>
    </row>
    <row r="380" spans="1:14" ht="22.5">
      <c r="A380" s="50"/>
      <c r="B380" s="171"/>
      <c r="C380" s="52"/>
      <c r="D380" s="267" t="s">
        <v>1105</v>
      </c>
      <c r="E380" s="268">
        <v>102</v>
      </c>
      <c r="F380" s="54"/>
      <c r="G380" s="54"/>
      <c r="H380" s="54"/>
      <c r="I380" s="54"/>
      <c r="J380" s="54"/>
      <c r="K380" s="54"/>
      <c r="L380" s="54"/>
      <c r="M380" s="49">
        <v>102</v>
      </c>
      <c r="N380" s="241"/>
    </row>
    <row r="381" spans="1:14" ht="22.5">
      <c r="A381" s="256" t="s">
        <v>305</v>
      </c>
      <c r="B381" s="215" t="s">
        <v>195</v>
      </c>
      <c r="C381" s="47" t="s">
        <v>392</v>
      </c>
      <c r="D381" s="91" t="s">
        <v>841</v>
      </c>
      <c r="E381" s="54"/>
      <c r="F381" s="48"/>
      <c r="G381" s="48"/>
      <c r="H381" s="48"/>
      <c r="I381" s="48"/>
      <c r="J381" s="48"/>
      <c r="K381" s="48"/>
      <c r="L381" s="215" t="s">
        <v>89</v>
      </c>
      <c r="M381" s="49">
        <v>7</v>
      </c>
      <c r="N381" s="235"/>
    </row>
    <row r="382" spans="1:14" ht="22.5">
      <c r="A382" s="50"/>
      <c r="B382" s="171"/>
      <c r="C382" s="52"/>
      <c r="D382" s="267" t="s">
        <v>836</v>
      </c>
      <c r="E382" s="268">
        <v>7</v>
      </c>
      <c r="F382" s="54"/>
      <c r="G382" s="54"/>
      <c r="H382" s="54"/>
      <c r="I382" s="54"/>
      <c r="J382" s="54"/>
      <c r="K382" s="54"/>
      <c r="L382" s="54"/>
      <c r="M382" s="49">
        <v>7</v>
      </c>
      <c r="N382" s="241"/>
    </row>
    <row r="383" spans="1:14" ht="33.75">
      <c r="A383" s="256" t="s">
        <v>306</v>
      </c>
      <c r="B383" s="215" t="s">
        <v>56</v>
      </c>
      <c r="C383" s="47">
        <v>100860</v>
      </c>
      <c r="D383" s="91" t="s">
        <v>155</v>
      </c>
      <c r="E383" s="54"/>
      <c r="F383" s="48"/>
      <c r="G383" s="48"/>
      <c r="H383" s="48"/>
      <c r="I383" s="48"/>
      <c r="J383" s="48"/>
      <c r="K383" s="48"/>
      <c r="L383" s="215" t="s">
        <v>89</v>
      </c>
      <c r="M383" s="49">
        <v>22</v>
      </c>
      <c r="N383" s="235"/>
    </row>
    <row r="384" spans="1:14" ht="11.25">
      <c r="A384" s="50"/>
      <c r="B384" s="171"/>
      <c r="C384" s="52"/>
      <c r="D384" s="267" t="s">
        <v>1106</v>
      </c>
      <c r="E384" s="268">
        <v>22</v>
      </c>
      <c r="F384" s="54"/>
      <c r="G384" s="54"/>
      <c r="H384" s="54"/>
      <c r="I384" s="54"/>
      <c r="J384" s="54"/>
      <c r="K384" s="54"/>
      <c r="L384" s="54"/>
      <c r="M384" s="49">
        <v>22</v>
      </c>
      <c r="N384" s="241"/>
    </row>
    <row r="385" spans="1:14" ht="33.75">
      <c r="A385" s="256" t="s">
        <v>307</v>
      </c>
      <c r="B385" s="215" t="s">
        <v>56</v>
      </c>
      <c r="C385" s="47">
        <v>89410</v>
      </c>
      <c r="D385" s="91" t="s">
        <v>475</v>
      </c>
      <c r="E385" s="54"/>
      <c r="F385" s="48"/>
      <c r="G385" s="48"/>
      <c r="H385" s="48"/>
      <c r="I385" s="48"/>
      <c r="J385" s="48"/>
      <c r="K385" s="48"/>
      <c r="L385" s="215" t="s">
        <v>89</v>
      </c>
      <c r="M385" s="49">
        <v>2</v>
      </c>
      <c r="N385" s="235"/>
    </row>
    <row r="386" spans="1:14" ht="11.25">
      <c r="A386" s="50"/>
      <c r="B386" s="171"/>
      <c r="C386" s="52"/>
      <c r="D386" s="267" t="s">
        <v>1107</v>
      </c>
      <c r="E386" s="268">
        <v>2</v>
      </c>
      <c r="F386" s="54"/>
      <c r="G386" s="54"/>
      <c r="H386" s="54"/>
      <c r="I386" s="54"/>
      <c r="J386" s="54"/>
      <c r="K386" s="54"/>
      <c r="L386" s="54"/>
      <c r="M386" s="49">
        <v>2</v>
      </c>
      <c r="N386" s="241"/>
    </row>
    <row r="387" spans="1:14" ht="33.75">
      <c r="A387" s="256" t="s">
        <v>308</v>
      </c>
      <c r="B387" s="215" t="s">
        <v>56</v>
      </c>
      <c r="C387" s="47">
        <v>89499</v>
      </c>
      <c r="D387" s="91" t="s">
        <v>482</v>
      </c>
      <c r="E387" s="54"/>
      <c r="F387" s="48"/>
      <c r="G387" s="48"/>
      <c r="H387" s="48"/>
      <c r="I387" s="48"/>
      <c r="J387" s="48"/>
      <c r="K387" s="48"/>
      <c r="L387" s="215" t="s">
        <v>89</v>
      </c>
      <c r="M387" s="49">
        <v>1</v>
      </c>
      <c r="N387" s="235"/>
    </row>
    <row r="388" spans="1:14" ht="11.25">
      <c r="A388" s="50"/>
      <c r="B388" s="171"/>
      <c r="C388" s="52"/>
      <c r="D388" s="267" t="s">
        <v>1108</v>
      </c>
      <c r="E388" s="268">
        <v>1</v>
      </c>
      <c r="F388" s="54"/>
      <c r="G388" s="54"/>
      <c r="H388" s="54"/>
      <c r="I388" s="54"/>
      <c r="J388" s="54"/>
      <c r="K388" s="54"/>
      <c r="L388" s="54"/>
      <c r="M388" s="49">
        <v>1</v>
      </c>
      <c r="N388" s="241"/>
    </row>
    <row r="389" spans="1:14" ht="33.75">
      <c r="A389" s="256" t="s">
        <v>930</v>
      </c>
      <c r="B389" s="215" t="s">
        <v>56</v>
      </c>
      <c r="C389" s="47">
        <v>89430</v>
      </c>
      <c r="D389" s="91" t="s">
        <v>479</v>
      </c>
      <c r="E389" s="54"/>
      <c r="F389" s="48"/>
      <c r="G389" s="48"/>
      <c r="H389" s="48"/>
      <c r="I389" s="48"/>
      <c r="J389" s="48"/>
      <c r="K389" s="48"/>
      <c r="L389" s="215" t="s">
        <v>89</v>
      </c>
      <c r="M389" s="49">
        <v>12</v>
      </c>
      <c r="N389" s="235"/>
    </row>
    <row r="390" spans="1:14" ht="11.25">
      <c r="A390" s="50"/>
      <c r="B390" s="171"/>
      <c r="C390" s="52"/>
      <c r="D390" s="267" t="s">
        <v>1109</v>
      </c>
      <c r="E390" s="268">
        <v>12</v>
      </c>
      <c r="F390" s="54"/>
      <c r="G390" s="54"/>
      <c r="H390" s="54"/>
      <c r="I390" s="54"/>
      <c r="J390" s="54"/>
      <c r="K390" s="54"/>
      <c r="L390" s="54"/>
      <c r="M390" s="49">
        <v>12</v>
      </c>
      <c r="N390" s="241"/>
    </row>
    <row r="391" spans="1:14" ht="22.5">
      <c r="A391" s="256" t="s">
        <v>931</v>
      </c>
      <c r="B391" s="215" t="s">
        <v>233</v>
      </c>
      <c r="C391" s="47" t="s">
        <v>651</v>
      </c>
      <c r="D391" s="91" t="s">
        <v>652</v>
      </c>
      <c r="E391" s="54"/>
      <c r="F391" s="48"/>
      <c r="G391" s="48"/>
      <c r="H391" s="48"/>
      <c r="I391" s="48"/>
      <c r="J391" s="48"/>
      <c r="K391" s="48"/>
      <c r="L391" s="215" t="s">
        <v>4</v>
      </c>
      <c r="M391" s="49">
        <v>35</v>
      </c>
      <c r="N391" s="235"/>
    </row>
    <row r="392" spans="1:14" ht="22.5">
      <c r="A392" s="50"/>
      <c r="B392" s="171"/>
      <c r="C392" s="52"/>
      <c r="D392" s="267" t="s">
        <v>1110</v>
      </c>
      <c r="E392" s="268">
        <v>35</v>
      </c>
      <c r="F392" s="54"/>
      <c r="G392" s="54"/>
      <c r="H392" s="54"/>
      <c r="I392" s="54"/>
      <c r="J392" s="54"/>
      <c r="K392" s="54"/>
      <c r="L392" s="54"/>
      <c r="M392" s="49">
        <v>35</v>
      </c>
      <c r="N392" s="241"/>
    </row>
    <row r="393" spans="1:14" ht="22.5">
      <c r="A393" s="256" t="s">
        <v>933</v>
      </c>
      <c r="B393" s="215" t="s">
        <v>56</v>
      </c>
      <c r="C393" s="47">
        <v>86884</v>
      </c>
      <c r="D393" s="91" t="s">
        <v>143</v>
      </c>
      <c r="E393" s="54"/>
      <c r="F393" s="48"/>
      <c r="G393" s="48"/>
      <c r="H393" s="48"/>
      <c r="I393" s="48"/>
      <c r="J393" s="48"/>
      <c r="K393" s="48"/>
      <c r="L393" s="215" t="s">
        <v>89</v>
      </c>
      <c r="M393" s="49">
        <v>30</v>
      </c>
      <c r="N393" s="235"/>
    </row>
    <row r="394" spans="1:14" ht="11.25">
      <c r="A394" s="50"/>
      <c r="B394" s="171"/>
      <c r="C394" s="52"/>
      <c r="D394" s="267" t="s">
        <v>1111</v>
      </c>
      <c r="E394" s="268">
        <v>30</v>
      </c>
      <c r="F394" s="54"/>
      <c r="G394" s="54"/>
      <c r="H394" s="54"/>
      <c r="I394" s="54"/>
      <c r="J394" s="54"/>
      <c r="K394" s="54"/>
      <c r="L394" s="54"/>
      <c r="M394" s="49">
        <v>30</v>
      </c>
      <c r="N394" s="241"/>
    </row>
    <row r="395" spans="1:14" ht="33.75">
      <c r="A395" s="256" t="s">
        <v>932</v>
      </c>
      <c r="B395" s="215" t="s">
        <v>56</v>
      </c>
      <c r="C395" s="47">
        <v>89409</v>
      </c>
      <c r="D395" s="91" t="s">
        <v>474</v>
      </c>
      <c r="E395" s="54"/>
      <c r="F395" s="48"/>
      <c r="G395" s="48"/>
      <c r="H395" s="48"/>
      <c r="I395" s="48"/>
      <c r="J395" s="48"/>
      <c r="K395" s="48"/>
      <c r="L395" s="215" t="s">
        <v>89</v>
      </c>
      <c r="M395" s="49">
        <v>1</v>
      </c>
      <c r="N395" s="235"/>
    </row>
    <row r="396" spans="1:14" ht="11.25">
      <c r="A396" s="50"/>
      <c r="B396" s="171"/>
      <c r="C396" s="52"/>
      <c r="D396" s="267" t="s">
        <v>837</v>
      </c>
      <c r="E396" s="268">
        <v>1</v>
      </c>
      <c r="F396" s="54"/>
      <c r="G396" s="54"/>
      <c r="H396" s="54"/>
      <c r="I396" s="54"/>
      <c r="J396" s="54"/>
      <c r="K396" s="54"/>
      <c r="L396" s="54"/>
      <c r="M396" s="49">
        <v>1</v>
      </c>
      <c r="N396" s="241"/>
    </row>
    <row r="397" spans="1:14" ht="33.75">
      <c r="A397" s="256" t="s">
        <v>934</v>
      </c>
      <c r="B397" s="215" t="s">
        <v>56</v>
      </c>
      <c r="C397" s="47">
        <v>89498</v>
      </c>
      <c r="D397" s="91" t="s">
        <v>481</v>
      </c>
      <c r="E397" s="54"/>
      <c r="F397" s="48"/>
      <c r="G397" s="48"/>
      <c r="H397" s="48"/>
      <c r="I397" s="48"/>
      <c r="J397" s="48"/>
      <c r="K397" s="48"/>
      <c r="L397" s="215" t="s">
        <v>89</v>
      </c>
      <c r="M397" s="49">
        <v>1</v>
      </c>
      <c r="N397" s="235"/>
    </row>
    <row r="398" spans="1:14" ht="11.25">
      <c r="A398" s="50"/>
      <c r="B398" s="171"/>
      <c r="C398" s="52"/>
      <c r="D398" s="267" t="s">
        <v>1112</v>
      </c>
      <c r="E398" s="268">
        <v>1</v>
      </c>
      <c r="F398" s="54"/>
      <c r="G398" s="54"/>
      <c r="H398" s="54"/>
      <c r="I398" s="54"/>
      <c r="J398" s="54"/>
      <c r="K398" s="54"/>
      <c r="L398" s="54"/>
      <c r="M398" s="49">
        <v>1</v>
      </c>
      <c r="N398" s="241"/>
    </row>
    <row r="399" spans="1:14" ht="45">
      <c r="A399" s="256" t="s">
        <v>935</v>
      </c>
      <c r="B399" s="215" t="s">
        <v>56</v>
      </c>
      <c r="C399" s="272">
        <v>90373</v>
      </c>
      <c r="D399" s="91" t="s">
        <v>487</v>
      </c>
      <c r="E399" s="54"/>
      <c r="F399" s="48"/>
      <c r="G399" s="48"/>
      <c r="H399" s="48"/>
      <c r="I399" s="48"/>
      <c r="J399" s="48"/>
      <c r="K399" s="48"/>
      <c r="L399" s="215" t="s">
        <v>89</v>
      </c>
      <c r="M399" s="49">
        <v>49</v>
      </c>
      <c r="N399" s="235"/>
    </row>
    <row r="400" spans="1:14" ht="22.5">
      <c r="A400" s="50"/>
      <c r="B400" s="171"/>
      <c r="C400" s="301"/>
      <c r="D400" s="299" t="s">
        <v>1113</v>
      </c>
      <c r="E400" s="300">
        <v>26</v>
      </c>
      <c r="F400" s="54"/>
      <c r="G400" s="54"/>
      <c r="H400" s="54"/>
      <c r="I400" s="54"/>
      <c r="J400" s="54"/>
      <c r="K400" s="54"/>
      <c r="L400" s="54"/>
      <c r="M400" s="49">
        <v>26</v>
      </c>
      <c r="N400" s="241"/>
    </row>
    <row r="401" spans="1:14" ht="22.5">
      <c r="A401" s="50"/>
      <c r="B401" s="171"/>
      <c r="C401" s="301"/>
      <c r="D401" s="267" t="s">
        <v>1114</v>
      </c>
      <c r="E401" s="268">
        <v>23</v>
      </c>
      <c r="F401" s="54"/>
      <c r="G401" s="54"/>
      <c r="H401" s="54"/>
      <c r="I401" s="54"/>
      <c r="J401" s="54"/>
      <c r="K401" s="54"/>
      <c r="L401" s="54"/>
      <c r="M401" s="49">
        <v>23</v>
      </c>
      <c r="N401" s="241"/>
    </row>
    <row r="402" spans="1:14" ht="33.75">
      <c r="A402" s="256" t="s">
        <v>936</v>
      </c>
      <c r="B402" s="215" t="s">
        <v>56</v>
      </c>
      <c r="C402" s="272">
        <v>89408</v>
      </c>
      <c r="D402" s="91" t="s">
        <v>473</v>
      </c>
      <c r="E402" s="54"/>
      <c r="F402" s="48"/>
      <c r="G402" s="48"/>
      <c r="H402" s="48"/>
      <c r="I402" s="48"/>
      <c r="J402" s="48"/>
      <c r="K402" s="48"/>
      <c r="L402" s="215" t="s">
        <v>89</v>
      </c>
      <c r="M402" s="49">
        <v>104</v>
      </c>
      <c r="N402" s="235"/>
    </row>
    <row r="403" spans="1:14" ht="11.25">
      <c r="A403" s="50"/>
      <c r="B403" s="171"/>
      <c r="C403" s="301"/>
      <c r="D403" s="267" t="s">
        <v>838</v>
      </c>
      <c r="E403" s="268">
        <v>104</v>
      </c>
      <c r="F403" s="54"/>
      <c r="G403" s="54"/>
      <c r="H403" s="54"/>
      <c r="I403" s="54"/>
      <c r="J403" s="54"/>
      <c r="K403" s="54"/>
      <c r="L403" s="54"/>
      <c r="M403" s="49">
        <v>104</v>
      </c>
      <c r="N403" s="241"/>
    </row>
    <row r="404" spans="1:14" ht="33.75">
      <c r="A404" s="256" t="s">
        <v>937</v>
      </c>
      <c r="B404" s="215" t="s">
        <v>56</v>
      </c>
      <c r="C404" s="272">
        <v>89412</v>
      </c>
      <c r="D404" s="91" t="s">
        <v>476</v>
      </c>
      <c r="E404" s="54"/>
      <c r="F404" s="48"/>
      <c r="G404" s="48"/>
      <c r="H404" s="48"/>
      <c r="I404" s="48"/>
      <c r="J404" s="48"/>
      <c r="K404" s="48"/>
      <c r="L404" s="215" t="s">
        <v>89</v>
      </c>
      <c r="M404" s="49">
        <v>24</v>
      </c>
      <c r="N404" s="235"/>
    </row>
    <row r="405" spans="1:14" ht="22.5">
      <c r="A405" s="50"/>
      <c r="B405" s="171"/>
      <c r="C405" s="301"/>
      <c r="D405" s="267" t="s">
        <v>839</v>
      </c>
      <c r="E405" s="268">
        <v>24</v>
      </c>
      <c r="F405" s="54"/>
      <c r="G405" s="54"/>
      <c r="H405" s="54"/>
      <c r="I405" s="54"/>
      <c r="J405" s="54"/>
      <c r="K405" s="54"/>
      <c r="L405" s="54"/>
      <c r="M405" s="49">
        <v>24</v>
      </c>
      <c r="N405" s="241"/>
    </row>
    <row r="406" spans="1:14" ht="33.75">
      <c r="A406" s="256" t="s">
        <v>929</v>
      </c>
      <c r="B406" s="215" t="s">
        <v>56</v>
      </c>
      <c r="C406" s="272">
        <v>89497</v>
      </c>
      <c r="D406" s="91" t="s">
        <v>480</v>
      </c>
      <c r="E406" s="54"/>
      <c r="F406" s="48"/>
      <c r="G406" s="48"/>
      <c r="H406" s="48"/>
      <c r="I406" s="48"/>
      <c r="J406" s="48"/>
      <c r="K406" s="48"/>
      <c r="L406" s="215" t="s">
        <v>89</v>
      </c>
      <c r="M406" s="49">
        <v>14</v>
      </c>
      <c r="N406" s="235"/>
    </row>
    <row r="407" spans="1:14" ht="11.25">
      <c r="A407" s="50"/>
      <c r="B407" s="171"/>
      <c r="C407" s="301"/>
      <c r="D407" s="267" t="s">
        <v>840</v>
      </c>
      <c r="E407" s="268">
        <v>14</v>
      </c>
      <c r="F407" s="54"/>
      <c r="G407" s="54"/>
      <c r="H407" s="54"/>
      <c r="I407" s="54"/>
      <c r="J407" s="54"/>
      <c r="K407" s="54"/>
      <c r="L407" s="54"/>
      <c r="M407" s="49">
        <v>14</v>
      </c>
      <c r="N407" s="241"/>
    </row>
    <row r="408" spans="1:14" ht="45">
      <c r="A408" s="256" t="s">
        <v>938</v>
      </c>
      <c r="B408" s="215" t="s">
        <v>56</v>
      </c>
      <c r="C408" s="272">
        <v>89427</v>
      </c>
      <c r="D408" s="91" t="s">
        <v>477</v>
      </c>
      <c r="E408" s="54"/>
      <c r="F408" s="48"/>
      <c r="G408" s="48"/>
      <c r="H408" s="48"/>
      <c r="I408" s="48"/>
      <c r="J408" s="48"/>
      <c r="K408" s="48"/>
      <c r="L408" s="215" t="s">
        <v>89</v>
      </c>
      <c r="M408" s="49">
        <v>22</v>
      </c>
      <c r="N408" s="235"/>
    </row>
    <row r="409" spans="1:14" ht="11.25">
      <c r="A409" s="50"/>
      <c r="B409" s="171"/>
      <c r="C409" s="52"/>
      <c r="D409" s="267" t="s">
        <v>1115</v>
      </c>
      <c r="E409" s="268">
        <v>22</v>
      </c>
      <c r="F409" s="54"/>
      <c r="G409" s="54"/>
      <c r="H409" s="54"/>
      <c r="I409" s="54"/>
      <c r="J409" s="54"/>
      <c r="K409" s="54"/>
      <c r="L409" s="54"/>
      <c r="M409" s="49">
        <v>22</v>
      </c>
      <c r="N409" s="241"/>
    </row>
    <row r="410" spans="1:14" ht="33.75">
      <c r="A410" s="256" t="s">
        <v>939</v>
      </c>
      <c r="B410" s="215" t="s">
        <v>56</v>
      </c>
      <c r="C410" s="47">
        <v>89558</v>
      </c>
      <c r="D410" s="91" t="s">
        <v>485</v>
      </c>
      <c r="E410" s="54"/>
      <c r="F410" s="48"/>
      <c r="G410" s="48"/>
      <c r="H410" s="48"/>
      <c r="I410" s="48"/>
      <c r="J410" s="48"/>
      <c r="K410" s="48"/>
      <c r="L410" s="215" t="s">
        <v>89</v>
      </c>
      <c r="M410" s="49">
        <v>3</v>
      </c>
      <c r="N410" s="235"/>
    </row>
    <row r="411" spans="1:14" ht="11.25">
      <c r="A411" s="50"/>
      <c r="B411" s="171"/>
      <c r="C411" s="52"/>
      <c r="D411" s="267" t="s">
        <v>1116</v>
      </c>
      <c r="E411" s="268">
        <v>3</v>
      </c>
      <c r="F411" s="54"/>
      <c r="G411" s="54"/>
      <c r="H411" s="54"/>
      <c r="I411" s="54"/>
      <c r="J411" s="54"/>
      <c r="K411" s="54"/>
      <c r="L411" s="54"/>
      <c r="M411" s="49">
        <v>3</v>
      </c>
      <c r="N411" s="241"/>
    </row>
    <row r="412" spans="1:14" ht="22.5">
      <c r="A412" s="256" t="s">
        <v>940</v>
      </c>
      <c r="B412" s="215" t="s">
        <v>56</v>
      </c>
      <c r="C412" s="47">
        <v>100858</v>
      </c>
      <c r="D412" s="91" t="s">
        <v>154</v>
      </c>
      <c r="E412" s="54"/>
      <c r="F412" s="48"/>
      <c r="G412" s="48"/>
      <c r="H412" s="48"/>
      <c r="I412" s="48"/>
      <c r="J412" s="48"/>
      <c r="K412" s="48"/>
      <c r="L412" s="215" t="s">
        <v>89</v>
      </c>
      <c r="M412" s="49">
        <v>7</v>
      </c>
      <c r="N412" s="235"/>
    </row>
    <row r="413" spans="1:14" ht="11.25">
      <c r="A413" s="50"/>
      <c r="B413" s="171"/>
      <c r="C413" s="52"/>
      <c r="D413" s="267" t="s">
        <v>1117</v>
      </c>
      <c r="E413" s="268">
        <v>7</v>
      </c>
      <c r="F413" s="54"/>
      <c r="G413" s="54"/>
      <c r="H413" s="54"/>
      <c r="I413" s="54"/>
      <c r="J413" s="54"/>
      <c r="K413" s="54"/>
      <c r="L413" s="54"/>
      <c r="M413" s="49">
        <v>7</v>
      </c>
      <c r="N413" s="241"/>
    </row>
    <row r="414" spans="1:14" ht="33.75">
      <c r="A414" s="256" t="s">
        <v>941</v>
      </c>
      <c r="B414" s="215" t="s">
        <v>56</v>
      </c>
      <c r="C414" s="47">
        <v>94491</v>
      </c>
      <c r="D414" s="91" t="s">
        <v>329</v>
      </c>
      <c r="E414" s="54"/>
      <c r="F414" s="48"/>
      <c r="G414" s="48"/>
      <c r="H414" s="48"/>
      <c r="I414" s="48"/>
      <c r="J414" s="48"/>
      <c r="K414" s="48"/>
      <c r="L414" s="215" t="s">
        <v>89</v>
      </c>
      <c r="M414" s="49">
        <v>2</v>
      </c>
      <c r="N414" s="235"/>
    </row>
    <row r="415" spans="1:14" ht="22.5">
      <c r="A415" s="50"/>
      <c r="B415" s="171"/>
      <c r="C415" s="52"/>
      <c r="D415" s="267" t="s">
        <v>1118</v>
      </c>
      <c r="E415" s="268">
        <v>2</v>
      </c>
      <c r="F415" s="54"/>
      <c r="G415" s="54"/>
      <c r="H415" s="54"/>
      <c r="I415" s="54"/>
      <c r="J415" s="54"/>
      <c r="K415" s="54"/>
      <c r="L415" s="54"/>
      <c r="M415" s="49">
        <v>2</v>
      </c>
      <c r="N415" s="241"/>
    </row>
    <row r="416" spans="1:14" ht="33.75">
      <c r="A416" s="256" t="s">
        <v>942</v>
      </c>
      <c r="B416" s="215" t="s">
        <v>56</v>
      </c>
      <c r="C416" s="47">
        <v>89987</v>
      </c>
      <c r="D416" s="91" t="s">
        <v>328</v>
      </c>
      <c r="E416" s="54"/>
      <c r="F416" s="48"/>
      <c r="G416" s="48"/>
      <c r="H416" s="48"/>
      <c r="I416" s="48"/>
      <c r="J416" s="48"/>
      <c r="K416" s="48"/>
      <c r="L416" s="215" t="s">
        <v>89</v>
      </c>
      <c r="M416" s="49">
        <v>40</v>
      </c>
      <c r="N416" s="235"/>
    </row>
    <row r="417" spans="1:14" ht="22.5">
      <c r="A417" s="50"/>
      <c r="B417" s="171"/>
      <c r="C417" s="52"/>
      <c r="D417" s="267" t="s">
        <v>1119</v>
      </c>
      <c r="E417" s="268">
        <v>40</v>
      </c>
      <c r="F417" s="54"/>
      <c r="G417" s="54"/>
      <c r="H417" s="54"/>
      <c r="I417" s="54"/>
      <c r="J417" s="54"/>
      <c r="K417" s="54"/>
      <c r="L417" s="54"/>
      <c r="M417" s="49">
        <v>40</v>
      </c>
      <c r="N417" s="241"/>
    </row>
    <row r="418" spans="1:14" ht="33.75">
      <c r="A418" s="256" t="s">
        <v>943</v>
      </c>
      <c r="B418" s="215" t="s">
        <v>56</v>
      </c>
      <c r="C418" s="272">
        <v>89985</v>
      </c>
      <c r="D418" s="91" t="s">
        <v>327</v>
      </c>
      <c r="E418" s="54"/>
      <c r="F418" s="48"/>
      <c r="G418" s="48"/>
      <c r="H418" s="48"/>
      <c r="I418" s="48"/>
      <c r="J418" s="48"/>
      <c r="K418" s="48"/>
      <c r="L418" s="215" t="s">
        <v>89</v>
      </c>
      <c r="M418" s="49">
        <v>22</v>
      </c>
      <c r="N418" s="235"/>
    </row>
    <row r="419" spans="1:14" ht="22.5">
      <c r="A419" s="50"/>
      <c r="B419" s="171"/>
      <c r="C419" s="301"/>
      <c r="D419" s="267" t="s">
        <v>1120</v>
      </c>
      <c r="E419" s="268">
        <v>22</v>
      </c>
      <c r="F419" s="54"/>
      <c r="G419" s="54"/>
      <c r="H419" s="54"/>
      <c r="I419" s="54"/>
      <c r="J419" s="54"/>
      <c r="K419" s="54"/>
      <c r="L419" s="54"/>
      <c r="M419" s="49">
        <v>22</v>
      </c>
      <c r="N419" s="241"/>
    </row>
    <row r="420" spans="1:14" ht="45">
      <c r="A420" s="256" t="s">
        <v>944</v>
      </c>
      <c r="B420" s="215" t="s">
        <v>56</v>
      </c>
      <c r="C420" s="272">
        <v>89396</v>
      </c>
      <c r="D420" s="91" t="s">
        <v>472</v>
      </c>
      <c r="E420" s="54"/>
      <c r="F420" s="48"/>
      <c r="G420" s="48"/>
      <c r="H420" s="48"/>
      <c r="I420" s="48"/>
      <c r="J420" s="48"/>
      <c r="K420" s="48"/>
      <c r="L420" s="215" t="s">
        <v>89</v>
      </c>
      <c r="M420" s="49">
        <v>23</v>
      </c>
      <c r="N420" s="235"/>
    </row>
    <row r="421" spans="1:14" ht="22.5">
      <c r="A421" s="50"/>
      <c r="B421" s="171"/>
      <c r="C421" s="301"/>
      <c r="D421" s="267" t="s">
        <v>1121</v>
      </c>
      <c r="E421" s="268">
        <v>23</v>
      </c>
      <c r="F421" s="54"/>
      <c r="G421" s="54"/>
      <c r="H421" s="54"/>
      <c r="I421" s="54"/>
      <c r="J421" s="54"/>
      <c r="K421" s="54"/>
      <c r="L421" s="54"/>
      <c r="M421" s="49">
        <v>23</v>
      </c>
      <c r="N421" s="241"/>
    </row>
    <row r="422" spans="1:14" ht="22.5">
      <c r="A422" s="256" t="s">
        <v>945</v>
      </c>
      <c r="B422" s="215" t="s">
        <v>195</v>
      </c>
      <c r="C422" s="272" t="s">
        <v>393</v>
      </c>
      <c r="D422" s="91" t="s">
        <v>842</v>
      </c>
      <c r="E422" s="54"/>
      <c r="F422" s="48"/>
      <c r="G422" s="48"/>
      <c r="H422" s="48"/>
      <c r="I422" s="48"/>
      <c r="J422" s="48"/>
      <c r="K422" s="48"/>
      <c r="L422" s="215" t="s">
        <v>89</v>
      </c>
      <c r="M422" s="49">
        <v>18</v>
      </c>
      <c r="N422" s="235"/>
    </row>
    <row r="423" spans="1:14" ht="22.5">
      <c r="A423" s="50"/>
      <c r="B423" s="171"/>
      <c r="C423" s="301"/>
      <c r="D423" s="267" t="s">
        <v>850</v>
      </c>
      <c r="E423" s="268">
        <v>18</v>
      </c>
      <c r="F423" s="54"/>
      <c r="G423" s="54"/>
      <c r="H423" s="54"/>
      <c r="I423" s="54"/>
      <c r="J423" s="54"/>
      <c r="K423" s="54"/>
      <c r="L423" s="54"/>
      <c r="M423" s="49">
        <v>18</v>
      </c>
      <c r="N423" s="241"/>
    </row>
    <row r="424" spans="1:14" ht="33.75">
      <c r="A424" s="256" t="s">
        <v>946</v>
      </c>
      <c r="B424" s="215" t="s">
        <v>56</v>
      </c>
      <c r="C424" s="272">
        <v>89395</v>
      </c>
      <c r="D424" s="91" t="s">
        <v>471</v>
      </c>
      <c r="E424" s="54"/>
      <c r="F424" s="48"/>
      <c r="G424" s="48"/>
      <c r="H424" s="48"/>
      <c r="I424" s="48"/>
      <c r="J424" s="48"/>
      <c r="K424" s="48"/>
      <c r="L424" s="215" t="s">
        <v>89</v>
      </c>
      <c r="M424" s="49">
        <v>48</v>
      </c>
      <c r="N424" s="235"/>
    </row>
    <row r="425" spans="1:14" ht="11.25">
      <c r="A425" s="50"/>
      <c r="B425" s="171"/>
      <c r="C425" s="52"/>
      <c r="D425" s="267" t="s">
        <v>1122</v>
      </c>
      <c r="E425" s="268">
        <v>48</v>
      </c>
      <c r="F425" s="54"/>
      <c r="G425" s="54"/>
      <c r="H425" s="54"/>
      <c r="I425" s="54"/>
      <c r="J425" s="54"/>
      <c r="K425" s="54"/>
      <c r="L425" s="54"/>
      <c r="M425" s="49">
        <v>48</v>
      </c>
      <c r="N425" s="241"/>
    </row>
    <row r="426" spans="1:14" ht="33.75">
      <c r="A426" s="256" t="s">
        <v>947</v>
      </c>
      <c r="B426" s="215" t="s">
        <v>56</v>
      </c>
      <c r="C426" s="47">
        <v>89623</v>
      </c>
      <c r="D426" s="91" t="s">
        <v>486</v>
      </c>
      <c r="E426" s="54"/>
      <c r="F426" s="48"/>
      <c r="G426" s="48"/>
      <c r="H426" s="48"/>
      <c r="I426" s="48"/>
      <c r="J426" s="48"/>
      <c r="K426" s="48"/>
      <c r="L426" s="215" t="s">
        <v>89</v>
      </c>
      <c r="M426" s="49">
        <v>6</v>
      </c>
      <c r="N426" s="235"/>
    </row>
    <row r="427" spans="1:14" ht="11.25">
      <c r="A427" s="50"/>
      <c r="B427" s="171"/>
      <c r="C427" s="52"/>
      <c r="D427" s="267" t="s">
        <v>851</v>
      </c>
      <c r="E427" s="268">
        <v>6</v>
      </c>
      <c r="F427" s="54"/>
      <c r="G427" s="54"/>
      <c r="H427" s="54"/>
      <c r="I427" s="54"/>
      <c r="J427" s="54"/>
      <c r="K427" s="54"/>
      <c r="L427" s="54"/>
      <c r="M427" s="49">
        <v>6</v>
      </c>
      <c r="N427" s="241"/>
    </row>
    <row r="428" spans="1:14" ht="33.75">
      <c r="A428" s="256" t="s">
        <v>948</v>
      </c>
      <c r="B428" s="215" t="s">
        <v>56</v>
      </c>
      <c r="C428" s="47">
        <v>86914</v>
      </c>
      <c r="D428" s="91" t="s">
        <v>147</v>
      </c>
      <c r="E428" s="54"/>
      <c r="F428" s="48"/>
      <c r="G428" s="48"/>
      <c r="H428" s="48"/>
      <c r="I428" s="48"/>
      <c r="J428" s="48"/>
      <c r="K428" s="48"/>
      <c r="L428" s="215" t="s">
        <v>89</v>
      </c>
      <c r="M428" s="49">
        <v>1</v>
      </c>
      <c r="N428" s="235"/>
    </row>
    <row r="429" spans="1:14" ht="11.25">
      <c r="A429" s="50"/>
      <c r="B429" s="171"/>
      <c r="C429" s="52"/>
      <c r="D429" s="267" t="s">
        <v>852</v>
      </c>
      <c r="E429" s="268">
        <v>1</v>
      </c>
      <c r="F429" s="54"/>
      <c r="G429" s="54"/>
      <c r="H429" s="54"/>
      <c r="I429" s="54"/>
      <c r="J429" s="54"/>
      <c r="K429" s="54"/>
      <c r="L429" s="54"/>
      <c r="M429" s="49">
        <v>1</v>
      </c>
      <c r="N429" s="241"/>
    </row>
    <row r="430" spans="1:14" ht="33.75">
      <c r="A430" s="256" t="s">
        <v>949</v>
      </c>
      <c r="B430" s="215" t="s">
        <v>56</v>
      </c>
      <c r="C430" s="47">
        <v>86915</v>
      </c>
      <c r="D430" s="91" t="s">
        <v>148</v>
      </c>
      <c r="E430" s="54"/>
      <c r="F430" s="48"/>
      <c r="G430" s="48"/>
      <c r="H430" s="48"/>
      <c r="I430" s="48"/>
      <c r="J430" s="48"/>
      <c r="K430" s="48"/>
      <c r="L430" s="215" t="s">
        <v>89</v>
      </c>
      <c r="M430" s="49">
        <v>31</v>
      </c>
      <c r="N430" s="235"/>
    </row>
    <row r="431" spans="1:14" ht="11.25">
      <c r="A431" s="50"/>
      <c r="B431" s="171"/>
      <c r="C431" s="52"/>
      <c r="D431" s="267" t="s">
        <v>1123</v>
      </c>
      <c r="E431" s="268">
        <v>30</v>
      </c>
      <c r="F431" s="54"/>
      <c r="G431" s="54"/>
      <c r="H431" s="54"/>
      <c r="I431" s="54"/>
      <c r="J431" s="54"/>
      <c r="K431" s="54"/>
      <c r="L431" s="54"/>
      <c r="M431" s="49">
        <v>30</v>
      </c>
      <c r="N431" s="241"/>
    </row>
    <row r="432" spans="1:14" ht="11.25">
      <c r="A432" s="50"/>
      <c r="B432" s="171"/>
      <c r="C432" s="52"/>
      <c r="D432" s="267" t="s">
        <v>1124</v>
      </c>
      <c r="E432" s="268">
        <v>1</v>
      </c>
      <c r="F432" s="54"/>
      <c r="G432" s="54"/>
      <c r="H432" s="54"/>
      <c r="I432" s="54"/>
      <c r="J432" s="54"/>
      <c r="K432" s="54"/>
      <c r="L432" s="54"/>
      <c r="M432" s="49">
        <v>1</v>
      </c>
      <c r="N432" s="241"/>
    </row>
    <row r="433" spans="1:14" ht="33.75">
      <c r="A433" s="256" t="s">
        <v>950</v>
      </c>
      <c r="B433" s="215" t="s">
        <v>56</v>
      </c>
      <c r="C433" s="47">
        <v>89356</v>
      </c>
      <c r="D433" s="91" t="s">
        <v>468</v>
      </c>
      <c r="E433" s="54"/>
      <c r="F433" s="48"/>
      <c r="G433" s="48"/>
      <c r="H433" s="48"/>
      <c r="I433" s="48"/>
      <c r="J433" s="48"/>
      <c r="K433" s="48"/>
      <c r="L433" s="215" t="s">
        <v>54</v>
      </c>
      <c r="M433" s="49">
        <v>268.6</v>
      </c>
      <c r="N433" s="235"/>
    </row>
    <row r="434" spans="1:14" ht="11.25">
      <c r="A434" s="50"/>
      <c r="B434" s="171"/>
      <c r="C434" s="52"/>
      <c r="D434" s="267" t="s">
        <v>853</v>
      </c>
      <c r="E434" s="268">
        <v>268.6</v>
      </c>
      <c r="F434" s="54"/>
      <c r="G434" s="54"/>
      <c r="H434" s="54"/>
      <c r="I434" s="54"/>
      <c r="J434" s="54"/>
      <c r="K434" s="54"/>
      <c r="L434" s="54"/>
      <c r="M434" s="49">
        <v>268.6</v>
      </c>
      <c r="N434" s="241"/>
    </row>
    <row r="435" spans="1:14" ht="33.75">
      <c r="A435" s="256" t="s">
        <v>1099</v>
      </c>
      <c r="B435" s="215" t="s">
        <v>56</v>
      </c>
      <c r="C435" s="272">
        <v>89448</v>
      </c>
      <c r="D435" s="91" t="s">
        <v>469</v>
      </c>
      <c r="E435" s="54"/>
      <c r="F435" s="48"/>
      <c r="G435" s="48"/>
      <c r="H435" s="48"/>
      <c r="I435" s="48"/>
      <c r="J435" s="48"/>
      <c r="K435" s="48"/>
      <c r="L435" s="215" t="s">
        <v>54</v>
      </c>
      <c r="M435" s="49">
        <v>147.2</v>
      </c>
      <c r="N435" s="235"/>
    </row>
    <row r="436" spans="1:14" ht="11.25">
      <c r="A436" s="50"/>
      <c r="B436" s="171"/>
      <c r="C436" s="301"/>
      <c r="D436" s="267" t="s">
        <v>854</v>
      </c>
      <c r="E436" s="268">
        <v>147.2</v>
      </c>
      <c r="F436" s="54"/>
      <c r="G436" s="54"/>
      <c r="H436" s="54"/>
      <c r="I436" s="54"/>
      <c r="J436" s="54"/>
      <c r="K436" s="54"/>
      <c r="L436" s="54"/>
      <c r="M436" s="49">
        <v>147.2</v>
      </c>
      <c r="N436" s="241"/>
    </row>
    <row r="437" spans="1:14" ht="11.25">
      <c r="A437" s="256" t="s">
        <v>1100</v>
      </c>
      <c r="B437" s="215" t="s">
        <v>195</v>
      </c>
      <c r="C437" s="272" t="s">
        <v>388</v>
      </c>
      <c r="D437" s="91" t="s">
        <v>648</v>
      </c>
      <c r="E437" s="54"/>
      <c r="F437" s="48"/>
      <c r="G437" s="48"/>
      <c r="H437" s="48"/>
      <c r="I437" s="48"/>
      <c r="J437" s="48"/>
      <c r="K437" s="48"/>
      <c r="L437" s="215" t="s">
        <v>89</v>
      </c>
      <c r="M437" s="49">
        <v>7</v>
      </c>
      <c r="N437" s="235"/>
    </row>
    <row r="438" spans="1:14" ht="11.25">
      <c r="A438" s="50"/>
      <c r="B438" s="171"/>
      <c r="C438" s="301"/>
      <c r="D438" s="267" t="s">
        <v>1125</v>
      </c>
      <c r="E438" s="268">
        <v>7</v>
      </c>
      <c r="F438" s="54"/>
      <c r="G438" s="54"/>
      <c r="H438" s="54"/>
      <c r="I438" s="54"/>
      <c r="J438" s="54"/>
      <c r="K438" s="54"/>
      <c r="L438" s="54"/>
      <c r="M438" s="49">
        <v>7</v>
      </c>
      <c r="N438" s="241"/>
    </row>
    <row r="439" spans="1:14" ht="33.75">
      <c r="A439" s="256" t="s">
        <v>1101</v>
      </c>
      <c r="B439" s="215" t="s">
        <v>56</v>
      </c>
      <c r="C439" s="272">
        <v>86888</v>
      </c>
      <c r="D439" s="91" t="s">
        <v>144</v>
      </c>
      <c r="E439" s="54"/>
      <c r="F439" s="48"/>
      <c r="G439" s="48"/>
      <c r="H439" s="48"/>
      <c r="I439" s="48"/>
      <c r="J439" s="48"/>
      <c r="K439" s="48"/>
      <c r="L439" s="215" t="s">
        <v>89</v>
      </c>
      <c r="M439" s="49">
        <v>35</v>
      </c>
      <c r="N439" s="235"/>
    </row>
    <row r="440" spans="1:14" ht="11.25">
      <c r="A440" s="50"/>
      <c r="B440" s="171"/>
      <c r="C440" s="301"/>
      <c r="D440" s="267" t="s">
        <v>1126</v>
      </c>
      <c r="E440" s="268">
        <v>35</v>
      </c>
      <c r="F440" s="54"/>
      <c r="G440" s="54"/>
      <c r="H440" s="54"/>
      <c r="I440" s="54"/>
      <c r="J440" s="54"/>
      <c r="K440" s="54"/>
      <c r="L440" s="54"/>
      <c r="M440" s="49">
        <v>35</v>
      </c>
      <c r="N440" s="241"/>
    </row>
    <row r="441" spans="1:14" ht="33.75">
      <c r="A441" s="256" t="s">
        <v>1102</v>
      </c>
      <c r="B441" s="215" t="s">
        <v>56</v>
      </c>
      <c r="C441" s="272">
        <v>86902</v>
      </c>
      <c r="D441" s="91" t="s">
        <v>146</v>
      </c>
      <c r="E441" s="54"/>
      <c r="F441" s="48"/>
      <c r="G441" s="48"/>
      <c r="H441" s="48"/>
      <c r="I441" s="48"/>
      <c r="J441" s="48"/>
      <c r="K441" s="48"/>
      <c r="L441" s="215" t="s">
        <v>89</v>
      </c>
      <c r="M441" s="49">
        <v>29</v>
      </c>
      <c r="N441" s="235"/>
    </row>
    <row r="442" spans="1:14" ht="11.25">
      <c r="A442" s="50"/>
      <c r="B442" s="171"/>
      <c r="C442" s="52"/>
      <c r="D442" s="267" t="s">
        <v>1127</v>
      </c>
      <c r="E442" s="268">
        <v>29</v>
      </c>
      <c r="F442" s="54"/>
      <c r="G442" s="54"/>
      <c r="H442" s="54"/>
      <c r="I442" s="54"/>
      <c r="J442" s="54"/>
      <c r="K442" s="54"/>
      <c r="L442" s="54"/>
      <c r="M442" s="49">
        <v>29</v>
      </c>
      <c r="N442" s="241"/>
    </row>
    <row r="443" spans="1:14" ht="33.75">
      <c r="A443" s="256" t="s">
        <v>1103</v>
      </c>
      <c r="B443" s="215" t="s">
        <v>56</v>
      </c>
      <c r="C443" s="47">
        <v>86889</v>
      </c>
      <c r="D443" s="91" t="s">
        <v>145</v>
      </c>
      <c r="E443" s="54"/>
      <c r="F443" s="48"/>
      <c r="G443" s="48"/>
      <c r="H443" s="48"/>
      <c r="I443" s="48"/>
      <c r="J443" s="48"/>
      <c r="K443" s="48"/>
      <c r="L443" s="215" t="s">
        <v>89</v>
      </c>
      <c r="M443" s="49">
        <v>1</v>
      </c>
      <c r="N443" s="235"/>
    </row>
    <row r="444" spans="1:14" ht="11.25">
      <c r="A444" s="50"/>
      <c r="B444" s="171"/>
      <c r="C444" s="52"/>
      <c r="D444" s="267" t="s">
        <v>1128</v>
      </c>
      <c r="E444" s="268">
        <v>1</v>
      </c>
      <c r="F444" s="54"/>
      <c r="G444" s="54"/>
      <c r="H444" s="54"/>
      <c r="I444" s="54"/>
      <c r="J444" s="54"/>
      <c r="K444" s="54"/>
      <c r="L444" s="54"/>
      <c r="M444" s="49">
        <v>1</v>
      </c>
      <c r="N444" s="241"/>
    </row>
    <row r="445" spans="1:14" ht="33.75">
      <c r="A445" s="256" t="s">
        <v>1104</v>
      </c>
      <c r="B445" s="215" t="s">
        <v>56</v>
      </c>
      <c r="C445" s="47">
        <v>86872</v>
      </c>
      <c r="D445" s="91" t="s">
        <v>140</v>
      </c>
      <c r="E445" s="54"/>
      <c r="F445" s="48"/>
      <c r="G445" s="48"/>
      <c r="H445" s="48"/>
      <c r="I445" s="48"/>
      <c r="J445" s="48"/>
      <c r="K445" s="48"/>
      <c r="L445" s="215" t="s">
        <v>89</v>
      </c>
      <c r="M445" s="49">
        <v>1</v>
      </c>
      <c r="N445" s="235"/>
    </row>
    <row r="446" spans="1:14" ht="11.25">
      <c r="A446" s="50"/>
      <c r="B446" s="171"/>
      <c r="C446" s="52"/>
      <c r="D446" s="267" t="s">
        <v>1129</v>
      </c>
      <c r="E446" s="268">
        <v>1</v>
      </c>
      <c r="F446" s="54"/>
      <c r="G446" s="54"/>
      <c r="H446" s="54"/>
      <c r="I446" s="54"/>
      <c r="J446" s="54"/>
      <c r="K446" s="54"/>
      <c r="L446" s="54"/>
      <c r="M446" s="49">
        <v>1</v>
      </c>
      <c r="N446" s="241"/>
    </row>
    <row r="447" spans="1:14" ht="11.25">
      <c r="A447" s="148">
        <v>14</v>
      </c>
      <c r="B447" s="39" t="s">
        <v>1092</v>
      </c>
      <c r="C447" s="40"/>
      <c r="D447" s="40"/>
      <c r="E447" s="41"/>
      <c r="F447" s="41"/>
      <c r="G447" s="41"/>
      <c r="H447" s="41"/>
      <c r="I447" s="41"/>
      <c r="J447" s="41"/>
      <c r="K447" s="41"/>
      <c r="L447" s="41"/>
      <c r="M447" s="42"/>
      <c r="N447" s="240"/>
    </row>
    <row r="448" spans="1:14" ht="11.25">
      <c r="A448" s="212" t="s">
        <v>263</v>
      </c>
      <c r="B448" s="43" t="s">
        <v>211</v>
      </c>
      <c r="C448" s="44"/>
      <c r="D448" s="44"/>
      <c r="E448" s="45"/>
      <c r="F448" s="45"/>
      <c r="G448" s="45"/>
      <c r="H448" s="45"/>
      <c r="I448" s="45"/>
      <c r="J448" s="45"/>
      <c r="K448" s="45"/>
      <c r="L448" s="45"/>
      <c r="M448" s="46"/>
      <c r="N448" s="240"/>
    </row>
    <row r="449" spans="1:14" ht="45">
      <c r="A449" s="256" t="s">
        <v>309</v>
      </c>
      <c r="B449" s="215" t="s">
        <v>56</v>
      </c>
      <c r="C449" s="272">
        <v>89803</v>
      </c>
      <c r="D449" s="91" t="s">
        <v>533</v>
      </c>
      <c r="E449" s="54"/>
      <c r="F449" s="48"/>
      <c r="G449" s="48"/>
      <c r="H449" s="48"/>
      <c r="I449" s="48"/>
      <c r="J449" s="48"/>
      <c r="K449" s="48"/>
      <c r="L449" s="215" t="s">
        <v>89</v>
      </c>
      <c r="M449" s="49">
        <v>3</v>
      </c>
      <c r="N449" s="235"/>
    </row>
    <row r="450" spans="1:14" ht="11.25">
      <c r="A450" s="50"/>
      <c r="B450" s="171"/>
      <c r="C450" s="52"/>
      <c r="D450" s="267" t="s">
        <v>1093</v>
      </c>
      <c r="E450" s="268">
        <v>3</v>
      </c>
      <c r="F450" s="54"/>
      <c r="G450" s="54"/>
      <c r="H450" s="54"/>
      <c r="I450" s="54"/>
      <c r="J450" s="54"/>
      <c r="K450" s="54"/>
      <c r="L450" s="54"/>
      <c r="M450" s="49">
        <v>3</v>
      </c>
      <c r="N450" s="241"/>
    </row>
    <row r="451" spans="1:14" ht="45">
      <c r="A451" s="256" t="s">
        <v>370</v>
      </c>
      <c r="B451" s="215" t="s">
        <v>56</v>
      </c>
      <c r="C451" s="272">
        <v>89801</v>
      </c>
      <c r="D451" s="91" t="s">
        <v>532</v>
      </c>
      <c r="E451" s="54"/>
      <c r="F451" s="48"/>
      <c r="G451" s="48"/>
      <c r="H451" s="48"/>
      <c r="I451" s="48"/>
      <c r="J451" s="48"/>
      <c r="K451" s="48"/>
      <c r="L451" s="215" t="s">
        <v>89</v>
      </c>
      <c r="M451" s="49">
        <v>51</v>
      </c>
      <c r="N451" s="235"/>
    </row>
    <row r="452" spans="1:14" ht="11.25">
      <c r="A452" s="50"/>
      <c r="B452" s="171"/>
      <c r="C452" s="52"/>
      <c r="D452" s="267" t="s">
        <v>1094</v>
      </c>
      <c r="E452" s="268">
        <v>51</v>
      </c>
      <c r="F452" s="54"/>
      <c r="G452" s="54"/>
      <c r="H452" s="54"/>
      <c r="I452" s="54"/>
      <c r="J452" s="54"/>
      <c r="K452" s="54"/>
      <c r="L452" s="54"/>
      <c r="M452" s="49">
        <v>51</v>
      </c>
      <c r="N452" s="241"/>
    </row>
    <row r="453" spans="1:14" ht="45">
      <c r="A453" s="256" t="s">
        <v>389</v>
      </c>
      <c r="B453" s="215" t="s">
        <v>56</v>
      </c>
      <c r="C453" s="272">
        <v>89813</v>
      </c>
      <c r="D453" s="91" t="s">
        <v>534</v>
      </c>
      <c r="E453" s="54"/>
      <c r="F453" s="48"/>
      <c r="G453" s="48"/>
      <c r="H453" s="48"/>
      <c r="I453" s="48"/>
      <c r="J453" s="48"/>
      <c r="K453" s="48"/>
      <c r="L453" s="215" t="s">
        <v>89</v>
      </c>
      <c r="M453" s="49">
        <v>42</v>
      </c>
      <c r="N453" s="235"/>
    </row>
    <row r="454" spans="1:14" ht="11.25">
      <c r="A454" s="50"/>
      <c r="B454" s="171"/>
      <c r="C454" s="52"/>
      <c r="D454" s="267" t="s">
        <v>1095</v>
      </c>
      <c r="E454" s="268">
        <v>42</v>
      </c>
      <c r="F454" s="54"/>
      <c r="G454" s="54"/>
      <c r="H454" s="54"/>
      <c r="I454" s="54"/>
      <c r="J454" s="54"/>
      <c r="K454" s="54"/>
      <c r="L454" s="54"/>
      <c r="M454" s="49">
        <v>42</v>
      </c>
      <c r="N454" s="241"/>
    </row>
    <row r="455" spans="1:14" ht="45">
      <c r="A455" s="256" t="s">
        <v>390</v>
      </c>
      <c r="B455" s="215" t="s">
        <v>56</v>
      </c>
      <c r="C455" s="272">
        <v>89825</v>
      </c>
      <c r="D455" s="91" t="s">
        <v>535</v>
      </c>
      <c r="E455" s="54"/>
      <c r="F455" s="48"/>
      <c r="G455" s="48"/>
      <c r="H455" s="48"/>
      <c r="I455" s="48"/>
      <c r="J455" s="48"/>
      <c r="K455" s="48"/>
      <c r="L455" s="215" t="s">
        <v>89</v>
      </c>
      <c r="M455" s="49">
        <v>6</v>
      </c>
      <c r="N455" s="235"/>
    </row>
    <row r="456" spans="1:14" ht="11.25">
      <c r="A456" s="50"/>
      <c r="B456" s="171"/>
      <c r="C456" s="52"/>
      <c r="D456" s="267" t="s">
        <v>1096</v>
      </c>
      <c r="E456" s="268">
        <v>6</v>
      </c>
      <c r="F456" s="54"/>
      <c r="G456" s="54"/>
      <c r="H456" s="54"/>
      <c r="I456" s="54"/>
      <c r="J456" s="54"/>
      <c r="K456" s="54"/>
      <c r="L456" s="54"/>
      <c r="M456" s="49">
        <v>6</v>
      </c>
      <c r="N456" s="241"/>
    </row>
    <row r="457" spans="1:14" ht="22.5">
      <c r="A457" s="256" t="s">
        <v>951</v>
      </c>
      <c r="B457" s="215" t="s">
        <v>193</v>
      </c>
      <c r="C457" s="272">
        <v>39319</v>
      </c>
      <c r="D457" s="91" t="s">
        <v>1349</v>
      </c>
      <c r="E457" s="54"/>
      <c r="F457" s="48"/>
      <c r="G457" s="48"/>
      <c r="H457" s="48"/>
      <c r="I457" s="48"/>
      <c r="J457" s="48"/>
      <c r="K457" s="48"/>
      <c r="L457" s="215" t="s">
        <v>202</v>
      </c>
      <c r="M457" s="49">
        <v>12</v>
      </c>
      <c r="N457" s="235"/>
    </row>
    <row r="458" spans="1:14" ht="22.5">
      <c r="A458" s="50"/>
      <c r="B458" s="171"/>
      <c r="C458" s="52"/>
      <c r="D458" s="267" t="s">
        <v>1097</v>
      </c>
      <c r="E458" s="268">
        <v>12</v>
      </c>
      <c r="F458" s="54"/>
      <c r="G458" s="54"/>
      <c r="H458" s="54"/>
      <c r="I458" s="54"/>
      <c r="J458" s="54"/>
      <c r="K458" s="54"/>
      <c r="L458" s="54"/>
      <c r="M458" s="49">
        <v>12</v>
      </c>
      <c r="N458" s="241"/>
    </row>
    <row r="459" spans="1:14" ht="33.75">
      <c r="A459" s="256" t="s">
        <v>952</v>
      </c>
      <c r="B459" s="215" t="s">
        <v>56</v>
      </c>
      <c r="C459" s="272">
        <v>89798</v>
      </c>
      <c r="D459" s="91" t="s">
        <v>515</v>
      </c>
      <c r="E459" s="54"/>
      <c r="F459" s="48"/>
      <c r="G459" s="48"/>
      <c r="H459" s="48"/>
      <c r="I459" s="48"/>
      <c r="J459" s="48"/>
      <c r="K459" s="48"/>
      <c r="L459" s="215" t="s">
        <v>54</v>
      </c>
      <c r="M459" s="49">
        <v>157.18</v>
      </c>
      <c r="N459" s="235"/>
    </row>
    <row r="460" spans="1:14" ht="22.5">
      <c r="A460" s="50"/>
      <c r="B460" s="171"/>
      <c r="C460" s="52"/>
      <c r="D460" s="267" t="s">
        <v>1098</v>
      </c>
      <c r="E460" s="268">
        <v>157.18</v>
      </c>
      <c r="F460" s="54"/>
      <c r="G460" s="54"/>
      <c r="H460" s="54"/>
      <c r="I460" s="54"/>
      <c r="J460" s="54"/>
      <c r="K460" s="54"/>
      <c r="L460" s="54"/>
      <c r="M460" s="49">
        <v>157.18</v>
      </c>
      <c r="N460" s="241"/>
    </row>
    <row r="461" spans="1:14" ht="11.25">
      <c r="A461" s="148">
        <v>15</v>
      </c>
      <c r="B461" s="39" t="s">
        <v>234</v>
      </c>
      <c r="C461" s="40"/>
      <c r="D461" s="40"/>
      <c r="E461" s="41"/>
      <c r="F461" s="41"/>
      <c r="G461" s="41"/>
      <c r="H461" s="41"/>
      <c r="I461" s="41"/>
      <c r="J461" s="41"/>
      <c r="K461" s="41"/>
      <c r="L461" s="41"/>
      <c r="M461" s="42"/>
      <c r="N461" s="240"/>
    </row>
    <row r="462" spans="1:14" ht="11.25">
      <c r="A462" s="212" t="s">
        <v>264</v>
      </c>
      <c r="B462" s="43" t="s">
        <v>211</v>
      </c>
      <c r="C462" s="44"/>
      <c r="D462" s="44"/>
      <c r="E462" s="45"/>
      <c r="F462" s="45"/>
      <c r="G462" s="45"/>
      <c r="H462" s="45"/>
      <c r="I462" s="45"/>
      <c r="J462" s="45"/>
      <c r="K462" s="45"/>
      <c r="L462" s="45"/>
      <c r="M462" s="46"/>
      <c r="N462" s="240"/>
    </row>
    <row r="463" spans="1:14" ht="33.75">
      <c r="A463" s="256" t="s">
        <v>310</v>
      </c>
      <c r="B463" s="215" t="s">
        <v>193</v>
      </c>
      <c r="C463" s="47">
        <v>39130</v>
      </c>
      <c r="D463" s="91" t="s">
        <v>1295</v>
      </c>
      <c r="E463" s="48"/>
      <c r="F463" s="48"/>
      <c r="G463" s="48"/>
      <c r="H463" s="48"/>
      <c r="I463" s="48"/>
      <c r="J463" s="48"/>
      <c r="K463" s="48"/>
      <c r="L463" s="215" t="s">
        <v>202</v>
      </c>
      <c r="M463" s="49">
        <v>4</v>
      </c>
      <c r="N463" s="235"/>
    </row>
    <row r="464" spans="1:14" ht="11.25">
      <c r="A464" s="50"/>
      <c r="B464" s="171"/>
      <c r="C464" s="52"/>
      <c r="D464" s="303" t="s">
        <v>1180</v>
      </c>
      <c r="E464" s="304">
        <v>4</v>
      </c>
      <c r="F464" s="54"/>
      <c r="G464" s="54"/>
      <c r="H464" s="54"/>
      <c r="I464" s="54"/>
      <c r="J464" s="54"/>
      <c r="K464" s="54"/>
      <c r="L464" s="54"/>
      <c r="M464" s="49">
        <v>4</v>
      </c>
      <c r="N464" s="241"/>
    </row>
    <row r="465" spans="1:14" ht="22.5">
      <c r="A465" s="256" t="s">
        <v>396</v>
      </c>
      <c r="B465" s="215" t="s">
        <v>193</v>
      </c>
      <c r="C465" s="47">
        <v>39129</v>
      </c>
      <c r="D465" s="91" t="s">
        <v>1296</v>
      </c>
      <c r="E465" s="48"/>
      <c r="F465" s="48"/>
      <c r="G465" s="48"/>
      <c r="H465" s="48"/>
      <c r="I465" s="48"/>
      <c r="J465" s="48"/>
      <c r="K465" s="48"/>
      <c r="L465" s="215" t="s">
        <v>202</v>
      </c>
      <c r="M465" s="49">
        <v>11</v>
      </c>
      <c r="N465" s="235"/>
    </row>
    <row r="466" spans="1:14" ht="11.25">
      <c r="A466" s="50"/>
      <c r="B466" s="171"/>
      <c r="C466" s="52"/>
      <c r="D466" s="303" t="s">
        <v>1181</v>
      </c>
      <c r="E466" s="304">
        <v>11</v>
      </c>
      <c r="F466" s="54"/>
      <c r="G466" s="54"/>
      <c r="H466" s="54"/>
      <c r="I466" s="54"/>
      <c r="J466" s="54"/>
      <c r="K466" s="54"/>
      <c r="L466" s="54"/>
      <c r="M466" s="49">
        <v>11</v>
      </c>
      <c r="N466" s="241"/>
    </row>
    <row r="467" spans="1:14" ht="22.5">
      <c r="A467" s="256" t="s">
        <v>398</v>
      </c>
      <c r="B467" s="215" t="s">
        <v>193</v>
      </c>
      <c r="C467" s="47">
        <v>39132</v>
      </c>
      <c r="D467" s="91" t="s">
        <v>1297</v>
      </c>
      <c r="E467" s="48"/>
      <c r="F467" s="48"/>
      <c r="G467" s="48"/>
      <c r="H467" s="48"/>
      <c r="I467" s="48"/>
      <c r="J467" s="48"/>
      <c r="K467" s="48"/>
      <c r="L467" s="215" t="s">
        <v>202</v>
      </c>
      <c r="M467" s="49">
        <v>4</v>
      </c>
      <c r="N467" s="235"/>
    </row>
    <row r="468" spans="1:14" ht="11.25">
      <c r="A468" s="50"/>
      <c r="B468" s="171"/>
      <c r="C468" s="52"/>
      <c r="D468" s="303" t="s">
        <v>855</v>
      </c>
      <c r="E468" s="304">
        <v>4</v>
      </c>
      <c r="F468" s="54"/>
      <c r="G468" s="54"/>
      <c r="H468" s="54"/>
      <c r="I468" s="54"/>
      <c r="J468" s="54"/>
      <c r="K468" s="54"/>
      <c r="L468" s="54"/>
      <c r="M468" s="49">
        <v>4</v>
      </c>
      <c r="N468" s="241"/>
    </row>
    <row r="469" spans="1:14" ht="33.75">
      <c r="A469" s="256" t="s">
        <v>397</v>
      </c>
      <c r="B469" s="215" t="s">
        <v>193</v>
      </c>
      <c r="C469" s="47">
        <v>39128</v>
      </c>
      <c r="D469" s="91" t="s">
        <v>1298</v>
      </c>
      <c r="E469" s="48"/>
      <c r="F469" s="48"/>
      <c r="G469" s="48"/>
      <c r="H469" s="48"/>
      <c r="I469" s="48"/>
      <c r="J469" s="48"/>
      <c r="K469" s="48"/>
      <c r="L469" s="215" t="s">
        <v>202</v>
      </c>
      <c r="M469" s="49">
        <v>579</v>
      </c>
      <c r="N469" s="235"/>
    </row>
    <row r="470" spans="1:14" ht="11.25">
      <c r="A470" s="50"/>
      <c r="B470" s="171"/>
      <c r="C470" s="52"/>
      <c r="D470" s="303" t="s">
        <v>856</v>
      </c>
      <c r="E470" s="304">
        <v>579</v>
      </c>
      <c r="F470" s="54"/>
      <c r="G470" s="54"/>
      <c r="H470" s="54"/>
      <c r="I470" s="54"/>
      <c r="J470" s="54"/>
      <c r="K470" s="54"/>
      <c r="L470" s="54"/>
      <c r="M470" s="49">
        <v>579</v>
      </c>
      <c r="N470" s="241"/>
    </row>
    <row r="471" spans="1:14" ht="11.25">
      <c r="A471" s="256" t="s">
        <v>399</v>
      </c>
      <c r="B471" s="215" t="s">
        <v>233</v>
      </c>
      <c r="C471" s="47" t="s">
        <v>63</v>
      </c>
      <c r="D471" s="91" t="s">
        <v>574</v>
      </c>
      <c r="E471" s="48"/>
      <c r="F471" s="48"/>
      <c r="G471" s="48"/>
      <c r="H471" s="48"/>
      <c r="I471" s="48"/>
      <c r="J471" s="48"/>
      <c r="K471" s="48"/>
      <c r="L471" s="215" t="s">
        <v>4</v>
      </c>
      <c r="M471" s="49">
        <v>103.4</v>
      </c>
      <c r="N471" s="235"/>
    </row>
    <row r="472" spans="1:14" ht="11.25">
      <c r="A472" s="50"/>
      <c r="B472" s="171"/>
      <c r="C472" s="52"/>
      <c r="D472" s="303" t="s">
        <v>857</v>
      </c>
      <c r="E472" s="304">
        <v>1576</v>
      </c>
      <c r="F472" s="54"/>
      <c r="G472" s="54"/>
      <c r="H472" s="54"/>
      <c r="I472" s="54"/>
      <c r="J472" s="54"/>
      <c r="K472" s="54"/>
      <c r="L472" s="54"/>
      <c r="M472" s="49">
        <v>103.4</v>
      </c>
      <c r="N472" s="241"/>
    </row>
    <row r="473" spans="1:14" ht="11.25">
      <c r="A473" s="256" t="s">
        <v>400</v>
      </c>
      <c r="B473" s="215" t="s">
        <v>233</v>
      </c>
      <c r="C473" s="47" t="s">
        <v>64</v>
      </c>
      <c r="D473" s="91" t="s">
        <v>577</v>
      </c>
      <c r="E473" s="48"/>
      <c r="F473" s="48"/>
      <c r="G473" s="48"/>
      <c r="H473" s="48"/>
      <c r="I473" s="48"/>
      <c r="J473" s="48"/>
      <c r="K473" s="48"/>
      <c r="L473" s="215" t="s">
        <v>4</v>
      </c>
      <c r="M473" s="49">
        <v>103.4</v>
      </c>
      <c r="N473" s="235"/>
    </row>
    <row r="474" spans="1:14" ht="11.25">
      <c r="A474" s="50"/>
      <c r="B474" s="171"/>
      <c r="C474" s="52"/>
      <c r="D474" s="303" t="s">
        <v>858</v>
      </c>
      <c r="E474" s="304">
        <v>94</v>
      </c>
      <c r="F474" s="54"/>
      <c r="G474" s="54"/>
      <c r="H474" s="54"/>
      <c r="I474" s="54"/>
      <c r="J474" s="54"/>
      <c r="K474" s="54"/>
      <c r="L474" s="54"/>
      <c r="M474" s="49">
        <v>94</v>
      </c>
      <c r="N474" s="241"/>
    </row>
    <row r="475" spans="1:14" ht="11.25">
      <c r="A475" s="256" t="s">
        <v>401</v>
      </c>
      <c r="B475" s="215" t="s">
        <v>193</v>
      </c>
      <c r="C475" s="47">
        <v>4374</v>
      </c>
      <c r="D475" s="91" t="s">
        <v>1306</v>
      </c>
      <c r="E475" s="48"/>
      <c r="F475" s="48"/>
      <c r="G475" s="48"/>
      <c r="H475" s="48"/>
      <c r="I475" s="48"/>
      <c r="J475" s="48"/>
      <c r="K475" s="48"/>
      <c r="L475" s="215" t="s">
        <v>202</v>
      </c>
      <c r="M475" s="49">
        <v>94</v>
      </c>
      <c r="N475" s="235"/>
    </row>
    <row r="476" spans="1:14" ht="11.25">
      <c r="A476" s="50"/>
      <c r="B476" s="171"/>
      <c r="C476" s="52"/>
      <c r="D476" s="303" t="s">
        <v>859</v>
      </c>
      <c r="E476" s="304">
        <v>94</v>
      </c>
      <c r="F476" s="54"/>
      <c r="G476" s="54"/>
      <c r="H476" s="54"/>
      <c r="I476" s="54"/>
      <c r="J476" s="54"/>
      <c r="K476" s="54"/>
      <c r="L476" s="54"/>
      <c r="M476" s="49">
        <v>94</v>
      </c>
      <c r="N476" s="241"/>
    </row>
    <row r="477" spans="1:14" ht="11.25">
      <c r="A477" s="256" t="s">
        <v>402</v>
      </c>
      <c r="B477" s="215" t="s">
        <v>193</v>
      </c>
      <c r="C477" s="47">
        <v>11945</v>
      </c>
      <c r="D477" s="91" t="s">
        <v>1308</v>
      </c>
      <c r="E477" s="48"/>
      <c r="F477" s="48"/>
      <c r="G477" s="48"/>
      <c r="H477" s="48"/>
      <c r="I477" s="48"/>
      <c r="J477" s="48"/>
      <c r="K477" s="48"/>
      <c r="L477" s="215" t="s">
        <v>202</v>
      </c>
      <c r="M477" s="49">
        <v>240</v>
      </c>
      <c r="N477" s="235"/>
    </row>
    <row r="478" spans="1:14" ht="11.25">
      <c r="A478" s="50"/>
      <c r="B478" s="171"/>
      <c r="C478" s="52"/>
      <c r="D478" s="303" t="s">
        <v>860</v>
      </c>
      <c r="E478" s="304">
        <v>240</v>
      </c>
      <c r="F478" s="54"/>
      <c r="G478" s="54"/>
      <c r="H478" s="54"/>
      <c r="I478" s="54"/>
      <c r="J478" s="54"/>
      <c r="K478" s="54"/>
      <c r="L478" s="54"/>
      <c r="M478" s="49">
        <v>240</v>
      </c>
      <c r="N478" s="241"/>
    </row>
    <row r="479" spans="1:14" ht="11.25">
      <c r="A479" s="256" t="s">
        <v>403</v>
      </c>
      <c r="B479" s="215" t="s">
        <v>193</v>
      </c>
      <c r="C479" s="47">
        <v>4375</v>
      </c>
      <c r="D479" s="91" t="s">
        <v>1309</v>
      </c>
      <c r="E479" s="48"/>
      <c r="F479" s="48"/>
      <c r="G479" s="48"/>
      <c r="H479" s="48"/>
      <c r="I479" s="48"/>
      <c r="J479" s="48"/>
      <c r="K479" s="48"/>
      <c r="L479" s="215" t="s">
        <v>202</v>
      </c>
      <c r="M479" s="49">
        <v>598</v>
      </c>
      <c r="N479" s="235"/>
    </row>
    <row r="480" spans="1:14" ht="11.25">
      <c r="A480" s="50"/>
      <c r="B480" s="171"/>
      <c r="C480" s="52"/>
      <c r="D480" s="303" t="s">
        <v>861</v>
      </c>
      <c r="E480" s="304">
        <v>598</v>
      </c>
      <c r="F480" s="54"/>
      <c r="G480" s="54"/>
      <c r="H480" s="54"/>
      <c r="I480" s="54"/>
      <c r="J480" s="54"/>
      <c r="K480" s="54"/>
      <c r="L480" s="54"/>
      <c r="M480" s="49">
        <v>598</v>
      </c>
      <c r="N480" s="241"/>
    </row>
    <row r="481" spans="1:14" ht="33.75">
      <c r="A481" s="256" t="s">
        <v>1130</v>
      </c>
      <c r="B481" s="215" t="s">
        <v>56</v>
      </c>
      <c r="C481" s="47">
        <v>91924</v>
      </c>
      <c r="D481" s="91" t="s">
        <v>1278</v>
      </c>
      <c r="E481" s="48"/>
      <c r="F481" s="48"/>
      <c r="G481" s="48"/>
      <c r="H481" s="48"/>
      <c r="I481" s="48"/>
      <c r="J481" s="48"/>
      <c r="K481" s="48"/>
      <c r="L481" s="215" t="s">
        <v>54</v>
      </c>
      <c r="M481" s="49">
        <v>1374.89</v>
      </c>
      <c r="N481" s="235"/>
    </row>
    <row r="482" spans="1:14" ht="11.25">
      <c r="A482" s="50"/>
      <c r="B482" s="171"/>
      <c r="C482" s="52"/>
      <c r="D482" s="303" t="s">
        <v>862</v>
      </c>
      <c r="E482" s="304">
        <v>317.7</v>
      </c>
      <c r="F482" s="54"/>
      <c r="G482" s="54"/>
      <c r="H482" s="54"/>
      <c r="I482" s="54"/>
      <c r="J482" s="54"/>
      <c r="K482" s="54"/>
      <c r="L482" s="54"/>
      <c r="M482" s="49">
        <v>317.7</v>
      </c>
      <c r="N482" s="241"/>
    </row>
    <row r="483" spans="1:14" ht="22.5">
      <c r="A483" s="50"/>
      <c r="B483" s="171"/>
      <c r="C483" s="52"/>
      <c r="D483" s="303" t="s">
        <v>863</v>
      </c>
      <c r="E483" s="304">
        <v>420</v>
      </c>
      <c r="F483" s="54"/>
      <c r="G483" s="54"/>
      <c r="H483" s="54"/>
      <c r="I483" s="54"/>
      <c r="J483" s="54"/>
      <c r="K483" s="54"/>
      <c r="L483" s="54"/>
      <c r="M483" s="49">
        <v>420</v>
      </c>
      <c r="N483" s="241"/>
    </row>
    <row r="484" spans="1:14" ht="11.25">
      <c r="A484" s="50"/>
      <c r="B484" s="171"/>
      <c r="C484" s="52"/>
      <c r="D484" s="303" t="s">
        <v>864</v>
      </c>
      <c r="E484" s="304">
        <v>394</v>
      </c>
      <c r="F484" s="54"/>
      <c r="G484" s="54"/>
      <c r="H484" s="54"/>
      <c r="I484" s="54"/>
      <c r="J484" s="54"/>
      <c r="K484" s="54"/>
      <c r="L484" s="54"/>
      <c r="M484" s="49">
        <v>394</v>
      </c>
      <c r="N484" s="241"/>
    </row>
    <row r="485" spans="1:14" ht="22.5">
      <c r="A485" s="50"/>
      <c r="B485" s="171"/>
      <c r="C485" s="52"/>
      <c r="D485" s="303" t="s">
        <v>865</v>
      </c>
      <c r="E485" s="304">
        <v>118.2</v>
      </c>
      <c r="F485" s="54"/>
      <c r="G485" s="54"/>
      <c r="H485" s="54"/>
      <c r="I485" s="54"/>
      <c r="J485" s="54"/>
      <c r="K485" s="54"/>
      <c r="L485" s="54"/>
      <c r="M485" s="49">
        <v>118.2</v>
      </c>
      <c r="N485" s="241"/>
    </row>
    <row r="486" spans="1:14" ht="33.75">
      <c r="A486" s="256" t="s">
        <v>1131</v>
      </c>
      <c r="B486" s="215" t="s">
        <v>56</v>
      </c>
      <c r="C486" s="47">
        <v>91934</v>
      </c>
      <c r="D486" s="91" t="s">
        <v>1281</v>
      </c>
      <c r="E486" s="48"/>
      <c r="F486" s="48"/>
      <c r="G486" s="48"/>
      <c r="H486" s="48"/>
      <c r="I486" s="48"/>
      <c r="J486" s="48"/>
      <c r="K486" s="48"/>
      <c r="L486" s="215" t="s">
        <v>54</v>
      </c>
      <c r="M486" s="49">
        <v>57.09</v>
      </c>
      <c r="N486" s="235"/>
    </row>
    <row r="487" spans="1:14" ht="22.5">
      <c r="A487" s="50"/>
      <c r="B487" s="171"/>
      <c r="C487" s="52"/>
      <c r="D487" s="303" t="s">
        <v>1182</v>
      </c>
      <c r="E487" s="304">
        <v>51.9</v>
      </c>
      <c r="F487" s="54"/>
      <c r="G487" s="54"/>
      <c r="H487" s="54"/>
      <c r="I487" s="54"/>
      <c r="J487" s="54"/>
      <c r="K487" s="54"/>
      <c r="L487" s="54"/>
      <c r="M487" s="49">
        <v>51.9</v>
      </c>
      <c r="N487" s="241"/>
    </row>
    <row r="488" spans="1:14" ht="33.75">
      <c r="A488" s="256" t="s">
        <v>1132</v>
      </c>
      <c r="B488" s="215" t="s">
        <v>56</v>
      </c>
      <c r="C488" s="47">
        <v>91926</v>
      </c>
      <c r="D488" s="91" t="s">
        <v>1279</v>
      </c>
      <c r="E488" s="48"/>
      <c r="F488" s="48"/>
      <c r="G488" s="48"/>
      <c r="H488" s="48"/>
      <c r="I488" s="48"/>
      <c r="J488" s="48"/>
      <c r="K488" s="48"/>
      <c r="L488" s="215" t="s">
        <v>54</v>
      </c>
      <c r="M488" s="49">
        <v>1131.0200000000002</v>
      </c>
      <c r="N488" s="235"/>
    </row>
    <row r="489" spans="1:14" ht="22.5">
      <c r="A489" s="50"/>
      <c r="B489" s="171"/>
      <c r="C489" s="52"/>
      <c r="D489" s="303" t="s">
        <v>866</v>
      </c>
      <c r="E489" s="304">
        <v>381.3</v>
      </c>
      <c r="F489" s="54"/>
      <c r="G489" s="54"/>
      <c r="H489" s="54"/>
      <c r="I489" s="54"/>
      <c r="J489" s="54"/>
      <c r="K489" s="54"/>
      <c r="L489" s="54"/>
      <c r="M489" s="49">
        <v>381.3</v>
      </c>
      <c r="N489" s="241"/>
    </row>
    <row r="490" spans="1:14" ht="11.25">
      <c r="A490" s="50"/>
      <c r="B490" s="171"/>
      <c r="C490" s="52"/>
      <c r="D490" s="303" t="s">
        <v>867</v>
      </c>
      <c r="E490" s="304">
        <v>205.4</v>
      </c>
      <c r="F490" s="54"/>
      <c r="G490" s="54"/>
      <c r="H490" s="54"/>
      <c r="I490" s="54"/>
      <c r="J490" s="54"/>
      <c r="K490" s="54"/>
      <c r="L490" s="54"/>
      <c r="M490" s="49">
        <v>205.4</v>
      </c>
      <c r="N490" s="241"/>
    </row>
    <row r="491" spans="1:14" ht="22.5">
      <c r="A491" s="50"/>
      <c r="B491" s="171"/>
      <c r="C491" s="52"/>
      <c r="D491" s="303" t="s">
        <v>868</v>
      </c>
      <c r="E491" s="304">
        <v>265.6</v>
      </c>
      <c r="F491" s="54"/>
      <c r="G491" s="54"/>
      <c r="H491" s="54"/>
      <c r="I491" s="54"/>
      <c r="J491" s="54"/>
      <c r="K491" s="54"/>
      <c r="L491" s="54"/>
      <c r="M491" s="49">
        <v>265.6</v>
      </c>
      <c r="N491" s="241"/>
    </row>
    <row r="492" spans="1:14" ht="22.5">
      <c r="A492" s="50"/>
      <c r="B492" s="171"/>
      <c r="C492" s="52"/>
      <c r="D492" s="303" t="s">
        <v>1183</v>
      </c>
      <c r="E492" s="304">
        <v>175.9</v>
      </c>
      <c r="F492" s="54"/>
      <c r="G492" s="54"/>
      <c r="H492" s="54"/>
      <c r="I492" s="54"/>
      <c r="J492" s="54"/>
      <c r="K492" s="54"/>
      <c r="L492" s="54"/>
      <c r="M492" s="49">
        <v>175.9</v>
      </c>
      <c r="N492" s="241"/>
    </row>
    <row r="493" spans="1:14" ht="45">
      <c r="A493" s="256" t="s">
        <v>1133</v>
      </c>
      <c r="B493" s="215" t="s">
        <v>56</v>
      </c>
      <c r="C493" s="47">
        <v>92984</v>
      </c>
      <c r="D493" s="91" t="s">
        <v>430</v>
      </c>
      <c r="E493" s="48"/>
      <c r="F493" s="48"/>
      <c r="G493" s="48"/>
      <c r="H493" s="48"/>
      <c r="I493" s="48"/>
      <c r="J493" s="48"/>
      <c r="K493" s="48"/>
      <c r="L493" s="215" t="s">
        <v>54</v>
      </c>
      <c r="M493" s="49">
        <v>346.71999999999997</v>
      </c>
      <c r="N493" s="235"/>
    </row>
    <row r="494" spans="1:14" ht="11.25">
      <c r="A494" s="50"/>
      <c r="B494" s="171"/>
      <c r="C494" s="52"/>
      <c r="D494" s="303" t="s">
        <v>1184</v>
      </c>
      <c r="E494" s="304">
        <v>51.9</v>
      </c>
      <c r="F494" s="54"/>
      <c r="G494" s="54"/>
      <c r="H494" s="54"/>
      <c r="I494" s="54"/>
      <c r="J494" s="54"/>
      <c r="K494" s="54"/>
      <c r="L494" s="54"/>
      <c r="M494" s="49">
        <v>51.9</v>
      </c>
      <c r="N494" s="241"/>
    </row>
    <row r="495" spans="1:14" ht="11.25">
      <c r="A495" s="50"/>
      <c r="B495" s="171"/>
      <c r="C495" s="52"/>
      <c r="D495" s="303" t="s">
        <v>1185</v>
      </c>
      <c r="E495" s="304">
        <v>51.9</v>
      </c>
      <c r="F495" s="54"/>
      <c r="G495" s="54"/>
      <c r="H495" s="54"/>
      <c r="I495" s="54"/>
      <c r="J495" s="54"/>
      <c r="K495" s="54"/>
      <c r="L495" s="54"/>
      <c r="M495" s="49">
        <v>51.9</v>
      </c>
      <c r="N495" s="241"/>
    </row>
    <row r="496" spans="1:14" ht="11.25">
      <c r="A496" s="50"/>
      <c r="B496" s="171"/>
      <c r="C496" s="52"/>
      <c r="D496" s="303" t="s">
        <v>1186</v>
      </c>
      <c r="E496" s="304">
        <v>51.9</v>
      </c>
      <c r="F496" s="54"/>
      <c r="G496" s="54"/>
      <c r="H496" s="54"/>
      <c r="I496" s="54"/>
      <c r="J496" s="54"/>
      <c r="K496" s="54"/>
      <c r="L496" s="54"/>
      <c r="M496" s="49">
        <v>51.9</v>
      </c>
      <c r="N496" s="241"/>
    </row>
    <row r="497" spans="1:14" ht="22.5">
      <c r="A497" s="50"/>
      <c r="B497" s="171"/>
      <c r="C497" s="52"/>
      <c r="D497" s="303" t="s">
        <v>1187</v>
      </c>
      <c r="E497" s="304">
        <v>107.6</v>
      </c>
      <c r="F497" s="54"/>
      <c r="G497" s="54"/>
      <c r="H497" s="54"/>
      <c r="I497" s="54"/>
      <c r="J497" s="54"/>
      <c r="K497" s="54"/>
      <c r="L497" s="54"/>
      <c r="M497" s="49">
        <v>107.6</v>
      </c>
      <c r="N497" s="241"/>
    </row>
    <row r="498" spans="1:14" ht="11.25">
      <c r="A498" s="50"/>
      <c r="B498" s="171"/>
      <c r="C498" s="52"/>
      <c r="D498" s="303" t="s">
        <v>1188</v>
      </c>
      <c r="E498" s="304">
        <v>51.9</v>
      </c>
      <c r="F498" s="54"/>
      <c r="G498" s="54"/>
      <c r="H498" s="54"/>
      <c r="I498" s="54"/>
      <c r="J498" s="54"/>
      <c r="K498" s="54"/>
      <c r="L498" s="54"/>
      <c r="M498" s="49">
        <v>51.9</v>
      </c>
      <c r="N498" s="241"/>
    </row>
    <row r="499" spans="1:14" ht="45">
      <c r="A499" s="256" t="s">
        <v>1134</v>
      </c>
      <c r="B499" s="215" t="s">
        <v>56</v>
      </c>
      <c r="C499" s="47">
        <v>92988</v>
      </c>
      <c r="D499" s="91" t="s">
        <v>431</v>
      </c>
      <c r="E499" s="48"/>
      <c r="F499" s="48"/>
      <c r="G499" s="48"/>
      <c r="H499" s="48"/>
      <c r="I499" s="48"/>
      <c r="J499" s="48"/>
      <c r="K499" s="48"/>
      <c r="L499" s="215" t="s">
        <v>54</v>
      </c>
      <c r="M499" s="49">
        <v>473.44</v>
      </c>
      <c r="N499" s="235"/>
    </row>
    <row r="500" spans="1:14" ht="11.25">
      <c r="A500" s="50"/>
      <c r="B500" s="171"/>
      <c r="C500" s="52"/>
      <c r="D500" s="303" t="s">
        <v>1189</v>
      </c>
      <c r="E500" s="304">
        <v>107.6</v>
      </c>
      <c r="F500" s="54"/>
      <c r="G500" s="54"/>
      <c r="H500" s="54"/>
      <c r="I500" s="54"/>
      <c r="J500" s="54"/>
      <c r="K500" s="54"/>
      <c r="L500" s="54"/>
      <c r="M500" s="49">
        <v>107.6</v>
      </c>
      <c r="N500" s="241"/>
    </row>
    <row r="501" spans="1:14" ht="11.25">
      <c r="A501" s="50"/>
      <c r="B501" s="171"/>
      <c r="C501" s="52"/>
      <c r="D501" s="303" t="s">
        <v>1190</v>
      </c>
      <c r="E501" s="304">
        <v>107.6</v>
      </c>
      <c r="F501" s="54"/>
      <c r="G501" s="54"/>
      <c r="H501" s="54"/>
      <c r="I501" s="54"/>
      <c r="J501" s="54"/>
      <c r="K501" s="54"/>
      <c r="L501" s="54"/>
      <c r="M501" s="49">
        <v>107.6</v>
      </c>
      <c r="N501" s="241"/>
    </row>
    <row r="502" spans="1:14" ht="11.25">
      <c r="A502" s="50"/>
      <c r="B502" s="171"/>
      <c r="C502" s="52"/>
      <c r="D502" s="303" t="s">
        <v>1191</v>
      </c>
      <c r="E502" s="304">
        <v>107.6</v>
      </c>
      <c r="F502" s="54"/>
      <c r="G502" s="54"/>
      <c r="H502" s="54"/>
      <c r="I502" s="54"/>
      <c r="J502" s="54"/>
      <c r="K502" s="54"/>
      <c r="L502" s="54"/>
      <c r="M502" s="49">
        <v>107.6</v>
      </c>
      <c r="N502" s="241"/>
    </row>
    <row r="503" spans="1:14" ht="11.25">
      <c r="A503" s="50"/>
      <c r="B503" s="171"/>
      <c r="C503" s="52"/>
      <c r="D503" s="303" t="s">
        <v>1192</v>
      </c>
      <c r="E503" s="304">
        <v>107.6</v>
      </c>
      <c r="F503" s="54"/>
      <c r="G503" s="54"/>
      <c r="H503" s="54"/>
      <c r="I503" s="54"/>
      <c r="J503" s="54"/>
      <c r="K503" s="54"/>
      <c r="L503" s="54"/>
      <c r="M503" s="49">
        <v>107.6</v>
      </c>
      <c r="N503" s="241"/>
    </row>
    <row r="504" spans="1:14" ht="33.75">
      <c r="A504" s="256" t="s">
        <v>1135</v>
      </c>
      <c r="B504" s="215" t="s">
        <v>56</v>
      </c>
      <c r="C504" s="47">
        <v>91930</v>
      </c>
      <c r="D504" s="91" t="s">
        <v>1280</v>
      </c>
      <c r="E504" s="48"/>
      <c r="F504" s="48"/>
      <c r="G504" s="48"/>
      <c r="H504" s="48"/>
      <c r="I504" s="48"/>
      <c r="J504" s="48"/>
      <c r="K504" s="48"/>
      <c r="L504" s="215" t="s">
        <v>54</v>
      </c>
      <c r="M504" s="49">
        <v>1304.7100000000003</v>
      </c>
      <c r="N504" s="235"/>
    </row>
    <row r="505" spans="1:14" ht="11.25">
      <c r="A505" s="50"/>
      <c r="B505" s="171"/>
      <c r="C505" s="52"/>
      <c r="D505" s="303" t="s">
        <v>1193</v>
      </c>
      <c r="E505" s="304">
        <v>501.3</v>
      </c>
      <c r="F505" s="54"/>
      <c r="G505" s="54"/>
      <c r="H505" s="54"/>
      <c r="I505" s="54"/>
      <c r="J505" s="54"/>
      <c r="K505" s="54"/>
      <c r="L505" s="54"/>
      <c r="M505" s="49">
        <v>501.3</v>
      </c>
      <c r="N505" s="241"/>
    </row>
    <row r="506" spans="1:14" ht="11.25">
      <c r="A506" s="50"/>
      <c r="B506" s="171"/>
      <c r="C506" s="52"/>
      <c r="D506" s="303" t="s">
        <v>1194</v>
      </c>
      <c r="E506" s="304">
        <v>147.1</v>
      </c>
      <c r="F506" s="54"/>
      <c r="G506" s="54"/>
      <c r="H506" s="54"/>
      <c r="I506" s="54"/>
      <c r="J506" s="54"/>
      <c r="K506" s="54"/>
      <c r="L506" s="54"/>
      <c r="M506" s="49">
        <v>147.1</v>
      </c>
      <c r="N506" s="241"/>
    </row>
    <row r="507" spans="1:14" ht="11.25">
      <c r="A507" s="50"/>
      <c r="B507" s="171"/>
      <c r="C507" s="52"/>
      <c r="D507" s="303" t="s">
        <v>1195</v>
      </c>
      <c r="E507" s="304">
        <v>208.3</v>
      </c>
      <c r="F507" s="54"/>
      <c r="G507" s="54"/>
      <c r="H507" s="54"/>
      <c r="I507" s="54"/>
      <c r="J507" s="54"/>
      <c r="K507" s="54"/>
      <c r="L507" s="54"/>
      <c r="M507" s="49">
        <v>208.3</v>
      </c>
      <c r="N507" s="241"/>
    </row>
    <row r="508" spans="1:14" ht="22.5">
      <c r="A508" s="50"/>
      <c r="B508" s="171"/>
      <c r="C508" s="52"/>
      <c r="D508" s="303" t="s">
        <v>1196</v>
      </c>
      <c r="E508" s="304">
        <v>183.5</v>
      </c>
      <c r="F508" s="54"/>
      <c r="G508" s="54"/>
      <c r="H508" s="54"/>
      <c r="I508" s="54"/>
      <c r="J508" s="54"/>
      <c r="K508" s="54"/>
      <c r="L508" s="54"/>
      <c r="M508" s="49">
        <v>183.5</v>
      </c>
      <c r="N508" s="241"/>
    </row>
    <row r="509" spans="1:14" ht="11.25">
      <c r="A509" s="50"/>
      <c r="B509" s="171"/>
      <c r="C509" s="52"/>
      <c r="D509" s="303" t="s">
        <v>1197</v>
      </c>
      <c r="E509" s="304">
        <v>145.9</v>
      </c>
      <c r="F509" s="54"/>
      <c r="G509" s="54"/>
      <c r="H509" s="54"/>
      <c r="I509" s="54"/>
      <c r="J509" s="54"/>
      <c r="K509" s="54"/>
      <c r="L509" s="54"/>
      <c r="M509" s="49">
        <v>145.9</v>
      </c>
      <c r="N509" s="241"/>
    </row>
    <row r="510" spans="1:14" ht="33.75">
      <c r="A510" s="256" t="s">
        <v>1136</v>
      </c>
      <c r="B510" s="215" t="s">
        <v>56</v>
      </c>
      <c r="C510" s="47">
        <v>95779</v>
      </c>
      <c r="D510" s="91" t="s">
        <v>1282</v>
      </c>
      <c r="E510" s="48"/>
      <c r="F510" s="48"/>
      <c r="G510" s="48"/>
      <c r="H510" s="48"/>
      <c r="I510" s="48"/>
      <c r="J510" s="48"/>
      <c r="K510" s="48"/>
      <c r="L510" s="215" t="s">
        <v>89</v>
      </c>
      <c r="M510" s="49">
        <v>88</v>
      </c>
      <c r="N510" s="235"/>
    </row>
    <row r="511" spans="1:14" ht="11.25">
      <c r="A511" s="50"/>
      <c r="B511" s="171"/>
      <c r="C511" s="52"/>
      <c r="D511" s="303" t="s">
        <v>870</v>
      </c>
      <c r="E511" s="268">
        <v>88</v>
      </c>
      <c r="F511" s="54"/>
      <c r="G511" s="54"/>
      <c r="H511" s="54"/>
      <c r="I511" s="54"/>
      <c r="J511" s="54"/>
      <c r="K511" s="54"/>
      <c r="L511" s="54"/>
      <c r="M511" s="49">
        <v>88</v>
      </c>
      <c r="N511" s="241"/>
    </row>
    <row r="512" spans="1:14" ht="45">
      <c r="A512" s="256" t="s">
        <v>1137</v>
      </c>
      <c r="B512" s="215" t="s">
        <v>56</v>
      </c>
      <c r="C512" s="47">
        <v>95787</v>
      </c>
      <c r="D512" s="91" t="s">
        <v>1283</v>
      </c>
      <c r="E512" s="48"/>
      <c r="F512" s="48"/>
      <c r="G512" s="48"/>
      <c r="H512" s="48"/>
      <c r="I512" s="48"/>
      <c r="J512" s="48"/>
      <c r="K512" s="48"/>
      <c r="L512" s="215" t="s">
        <v>89</v>
      </c>
      <c r="M512" s="49">
        <v>12.100000000000001</v>
      </c>
      <c r="N512" s="235"/>
    </row>
    <row r="513" spans="1:14" ht="11.25">
      <c r="A513" s="50"/>
      <c r="B513" s="171"/>
      <c r="C513" s="52"/>
      <c r="D513" s="303" t="s">
        <v>871</v>
      </c>
      <c r="E513" s="268">
        <v>11</v>
      </c>
      <c r="F513" s="54"/>
      <c r="G513" s="54"/>
      <c r="H513" s="54"/>
      <c r="I513" s="54"/>
      <c r="J513" s="54"/>
      <c r="K513" s="54"/>
      <c r="L513" s="54"/>
      <c r="M513" s="49">
        <v>11</v>
      </c>
      <c r="N513" s="241"/>
    </row>
    <row r="514" spans="1:14" ht="33.75">
      <c r="A514" s="256" t="s">
        <v>1138</v>
      </c>
      <c r="B514" s="215" t="s">
        <v>56</v>
      </c>
      <c r="C514" s="47">
        <v>95795</v>
      </c>
      <c r="D514" s="91" t="s">
        <v>1284</v>
      </c>
      <c r="E514" s="48"/>
      <c r="F514" s="48"/>
      <c r="G514" s="48"/>
      <c r="H514" s="48"/>
      <c r="I514" s="48"/>
      <c r="J514" s="48"/>
      <c r="K514" s="48"/>
      <c r="L514" s="215" t="s">
        <v>89</v>
      </c>
      <c r="M514" s="49">
        <v>21</v>
      </c>
      <c r="N514" s="235"/>
    </row>
    <row r="515" spans="1:14" ht="11.25">
      <c r="A515" s="50"/>
      <c r="B515" s="171"/>
      <c r="C515" s="52"/>
      <c r="D515" s="303" t="s">
        <v>872</v>
      </c>
      <c r="E515" s="268">
        <v>21</v>
      </c>
      <c r="F515" s="54"/>
      <c r="G515" s="54"/>
      <c r="H515" s="54"/>
      <c r="I515" s="54"/>
      <c r="J515" s="54"/>
      <c r="K515" s="54"/>
      <c r="L515" s="54"/>
      <c r="M515" s="49">
        <v>21</v>
      </c>
      <c r="N515" s="241"/>
    </row>
    <row r="516" spans="1:14" ht="33.75">
      <c r="A516" s="256" t="s">
        <v>1139</v>
      </c>
      <c r="B516" s="215" t="s">
        <v>56</v>
      </c>
      <c r="C516" s="47">
        <v>93653</v>
      </c>
      <c r="D516" s="91" t="s">
        <v>133</v>
      </c>
      <c r="E516" s="48"/>
      <c r="F516" s="48"/>
      <c r="G516" s="48"/>
      <c r="H516" s="48"/>
      <c r="I516" s="48"/>
      <c r="J516" s="48"/>
      <c r="K516" s="48"/>
      <c r="L516" s="215" t="s">
        <v>89</v>
      </c>
      <c r="M516" s="49">
        <v>4</v>
      </c>
      <c r="N516" s="235"/>
    </row>
    <row r="517" spans="1:14" ht="11.25">
      <c r="A517" s="50"/>
      <c r="B517" s="171"/>
      <c r="C517" s="52"/>
      <c r="D517" s="303" t="s">
        <v>873</v>
      </c>
      <c r="E517" s="268">
        <v>4</v>
      </c>
      <c r="F517" s="54"/>
      <c r="G517" s="54"/>
      <c r="H517" s="54"/>
      <c r="I517" s="54"/>
      <c r="J517" s="54"/>
      <c r="K517" s="54"/>
      <c r="L517" s="54"/>
      <c r="M517" s="49">
        <v>4</v>
      </c>
      <c r="N517" s="241"/>
    </row>
    <row r="518" spans="1:14" ht="33.75">
      <c r="A518" s="256" t="s">
        <v>1140</v>
      </c>
      <c r="B518" s="215" t="s">
        <v>56</v>
      </c>
      <c r="C518" s="47">
        <v>93655</v>
      </c>
      <c r="D518" s="91" t="s">
        <v>134</v>
      </c>
      <c r="E518" s="48"/>
      <c r="F518" s="48"/>
      <c r="G518" s="48"/>
      <c r="H518" s="48"/>
      <c r="I518" s="48"/>
      <c r="J518" s="48"/>
      <c r="K518" s="48"/>
      <c r="L518" s="215" t="s">
        <v>89</v>
      </c>
      <c r="M518" s="49">
        <v>4</v>
      </c>
      <c r="N518" s="235"/>
    </row>
    <row r="519" spans="1:14" ht="11.25">
      <c r="A519" s="50"/>
      <c r="B519" s="171"/>
      <c r="C519" s="52"/>
      <c r="D519" s="303" t="s">
        <v>874</v>
      </c>
      <c r="E519" s="268">
        <v>4</v>
      </c>
      <c r="F519" s="54"/>
      <c r="G519" s="54"/>
      <c r="H519" s="54"/>
      <c r="I519" s="54"/>
      <c r="J519" s="54"/>
      <c r="K519" s="54"/>
      <c r="L519" s="54"/>
      <c r="M519" s="49">
        <v>4</v>
      </c>
      <c r="N519" s="241"/>
    </row>
    <row r="520" spans="1:14" ht="33.75">
      <c r="A520" s="256" t="s">
        <v>1141</v>
      </c>
      <c r="B520" s="215" t="s">
        <v>56</v>
      </c>
      <c r="C520" s="47">
        <v>93658</v>
      </c>
      <c r="D520" s="91" t="s">
        <v>135</v>
      </c>
      <c r="E520" s="48"/>
      <c r="F520" s="48"/>
      <c r="G520" s="48"/>
      <c r="H520" s="48"/>
      <c r="I520" s="48"/>
      <c r="J520" s="48"/>
      <c r="K520" s="48"/>
      <c r="L520" s="215" t="s">
        <v>89</v>
      </c>
      <c r="M520" s="49">
        <v>22</v>
      </c>
      <c r="N520" s="235"/>
    </row>
    <row r="521" spans="1:14" ht="11.25">
      <c r="A521" s="50"/>
      <c r="B521" s="171"/>
      <c r="C521" s="52"/>
      <c r="D521" s="303" t="s">
        <v>1198</v>
      </c>
      <c r="E521" s="268">
        <v>22</v>
      </c>
      <c r="F521" s="54"/>
      <c r="G521" s="54"/>
      <c r="H521" s="54"/>
      <c r="I521" s="54"/>
      <c r="J521" s="54"/>
      <c r="K521" s="54"/>
      <c r="L521" s="54"/>
      <c r="M521" s="49">
        <v>22</v>
      </c>
      <c r="N521" s="241"/>
    </row>
    <row r="522" spans="1:14" ht="33.75">
      <c r="A522" s="256" t="s">
        <v>1142</v>
      </c>
      <c r="B522" s="215" t="s">
        <v>195</v>
      </c>
      <c r="C522" s="47" t="s">
        <v>1199</v>
      </c>
      <c r="D522" s="91" t="s">
        <v>1202</v>
      </c>
      <c r="E522" s="48"/>
      <c r="F522" s="48"/>
      <c r="G522" s="48"/>
      <c r="H522" s="48"/>
      <c r="I522" s="48"/>
      <c r="J522" s="48"/>
      <c r="K522" s="48"/>
      <c r="L522" s="215" t="s">
        <v>89</v>
      </c>
      <c r="M522" s="49">
        <v>1</v>
      </c>
      <c r="N522" s="235"/>
    </row>
    <row r="523" spans="1:14" ht="11.25">
      <c r="A523" s="50"/>
      <c r="B523" s="171"/>
      <c r="C523" s="52"/>
      <c r="D523" s="303" t="s">
        <v>1203</v>
      </c>
      <c r="E523" s="268">
        <v>1</v>
      </c>
      <c r="F523" s="54"/>
      <c r="G523" s="54"/>
      <c r="H523" s="54"/>
      <c r="I523" s="54"/>
      <c r="J523" s="54"/>
      <c r="K523" s="54"/>
      <c r="L523" s="54"/>
      <c r="M523" s="49">
        <v>1</v>
      </c>
      <c r="N523" s="241"/>
    </row>
    <row r="524" spans="1:14" ht="33.75">
      <c r="A524" s="256" t="s">
        <v>1143</v>
      </c>
      <c r="B524" s="215" t="s">
        <v>195</v>
      </c>
      <c r="C524" s="47" t="s">
        <v>1201</v>
      </c>
      <c r="D524" s="91" t="s">
        <v>1200</v>
      </c>
      <c r="E524" s="48"/>
      <c r="F524" s="48"/>
      <c r="G524" s="48"/>
      <c r="H524" s="48"/>
      <c r="I524" s="48"/>
      <c r="J524" s="48"/>
      <c r="K524" s="48"/>
      <c r="L524" s="215" t="s">
        <v>89</v>
      </c>
      <c r="M524" s="49">
        <v>1</v>
      </c>
      <c r="N524" s="235"/>
    </row>
    <row r="525" spans="1:14" ht="11.25">
      <c r="A525" s="50"/>
      <c r="B525" s="171"/>
      <c r="C525" s="52"/>
      <c r="D525" s="303" t="s">
        <v>1204</v>
      </c>
      <c r="E525" s="268">
        <v>1</v>
      </c>
      <c r="F525" s="54"/>
      <c r="G525" s="54"/>
      <c r="H525" s="54"/>
      <c r="I525" s="54"/>
      <c r="J525" s="54"/>
      <c r="K525" s="54"/>
      <c r="L525" s="54"/>
      <c r="M525" s="49">
        <v>1</v>
      </c>
      <c r="N525" s="241"/>
    </row>
    <row r="526" spans="1:14" ht="11.25">
      <c r="A526" s="256" t="s">
        <v>1144</v>
      </c>
      <c r="B526" s="215" t="s">
        <v>233</v>
      </c>
      <c r="C526" s="47" t="s">
        <v>598</v>
      </c>
      <c r="D526" s="91" t="s">
        <v>599</v>
      </c>
      <c r="E526" s="48"/>
      <c r="F526" s="48"/>
      <c r="G526" s="48"/>
      <c r="H526" s="48"/>
      <c r="I526" s="48"/>
      <c r="J526" s="48"/>
      <c r="K526" s="48"/>
      <c r="L526" s="215" t="s">
        <v>4</v>
      </c>
      <c r="M526" s="49">
        <v>1</v>
      </c>
      <c r="N526" s="235"/>
    </row>
    <row r="527" spans="1:14" ht="22.5">
      <c r="A527" s="50"/>
      <c r="B527" s="171"/>
      <c r="C527" s="52"/>
      <c r="D527" s="303" t="s">
        <v>1205</v>
      </c>
      <c r="E527" s="268">
        <v>1</v>
      </c>
      <c r="F527" s="54"/>
      <c r="G527" s="54"/>
      <c r="H527" s="54"/>
      <c r="I527" s="54"/>
      <c r="J527" s="54"/>
      <c r="K527" s="54"/>
      <c r="L527" s="54"/>
      <c r="M527" s="49">
        <v>1</v>
      </c>
      <c r="N527" s="241"/>
    </row>
    <row r="528" spans="1:14" ht="11.25">
      <c r="A528" s="256" t="s">
        <v>1145</v>
      </c>
      <c r="B528" s="215" t="s">
        <v>233</v>
      </c>
      <c r="C528" s="47" t="s">
        <v>595</v>
      </c>
      <c r="D528" s="91" t="s">
        <v>596</v>
      </c>
      <c r="E528" s="48"/>
      <c r="F528" s="48"/>
      <c r="G528" s="48"/>
      <c r="H528" s="48"/>
      <c r="I528" s="48"/>
      <c r="J528" s="48"/>
      <c r="K528" s="48"/>
      <c r="L528" s="215" t="s">
        <v>4</v>
      </c>
      <c r="M528" s="49">
        <v>1</v>
      </c>
      <c r="N528" s="235"/>
    </row>
    <row r="529" spans="1:14" ht="22.5">
      <c r="A529" s="50"/>
      <c r="B529" s="171"/>
      <c r="C529" s="52"/>
      <c r="D529" s="303" t="s">
        <v>1206</v>
      </c>
      <c r="E529" s="268">
        <v>1</v>
      </c>
      <c r="F529" s="54"/>
      <c r="G529" s="54"/>
      <c r="H529" s="54"/>
      <c r="I529" s="54"/>
      <c r="J529" s="54"/>
      <c r="K529" s="54"/>
      <c r="L529" s="54"/>
      <c r="M529" s="49">
        <v>1</v>
      </c>
      <c r="N529" s="241"/>
    </row>
    <row r="530" spans="1:14" ht="11.25">
      <c r="A530" s="256" t="s">
        <v>1146</v>
      </c>
      <c r="B530" s="215" t="s">
        <v>233</v>
      </c>
      <c r="C530" s="47" t="s">
        <v>200</v>
      </c>
      <c r="D530" s="91" t="s">
        <v>578</v>
      </c>
      <c r="E530" s="48"/>
      <c r="F530" s="48"/>
      <c r="G530" s="48"/>
      <c r="H530" s="48"/>
      <c r="I530" s="48"/>
      <c r="J530" s="48"/>
      <c r="K530" s="48"/>
      <c r="L530" s="215" t="s">
        <v>4</v>
      </c>
      <c r="M530" s="49">
        <v>94</v>
      </c>
      <c r="N530" s="235"/>
    </row>
    <row r="531" spans="1:14" ht="11.25">
      <c r="A531" s="50"/>
      <c r="B531" s="171"/>
      <c r="C531" s="52"/>
      <c r="D531" s="303" t="s">
        <v>875</v>
      </c>
      <c r="E531" s="268">
        <v>94</v>
      </c>
      <c r="F531" s="54"/>
      <c r="G531" s="54"/>
      <c r="H531" s="54"/>
      <c r="I531" s="54"/>
      <c r="J531" s="54"/>
      <c r="K531" s="54"/>
      <c r="L531" s="54"/>
      <c r="M531" s="49">
        <v>94</v>
      </c>
      <c r="N531" s="241"/>
    </row>
    <row r="532" spans="1:14" ht="11.25">
      <c r="A532" s="256" t="s">
        <v>1147</v>
      </c>
      <c r="B532" s="215" t="s">
        <v>233</v>
      </c>
      <c r="C532" s="47" t="s">
        <v>628</v>
      </c>
      <c r="D532" s="91" t="s">
        <v>629</v>
      </c>
      <c r="E532" s="48"/>
      <c r="F532" s="48"/>
      <c r="G532" s="48"/>
      <c r="H532" s="48"/>
      <c r="I532" s="48"/>
      <c r="J532" s="48"/>
      <c r="K532" s="48"/>
      <c r="L532" s="215" t="s">
        <v>54</v>
      </c>
      <c r="M532" s="49">
        <v>20.2</v>
      </c>
      <c r="N532" s="235"/>
    </row>
    <row r="533" spans="1:14" ht="11.25">
      <c r="A533" s="50"/>
      <c r="B533" s="171"/>
      <c r="C533" s="52"/>
      <c r="D533" s="327" t="s">
        <v>1207</v>
      </c>
      <c r="E533" s="300">
        <v>20.2</v>
      </c>
      <c r="F533" s="54"/>
      <c r="G533" s="54"/>
      <c r="H533" s="54"/>
      <c r="I533" s="54"/>
      <c r="J533" s="54"/>
      <c r="K533" s="54"/>
      <c r="L533" s="54"/>
      <c r="M533" s="49">
        <v>20.2</v>
      </c>
      <c r="N533" s="241"/>
    </row>
    <row r="534" spans="1:14" ht="11.25">
      <c r="A534" s="256" t="s">
        <v>1148</v>
      </c>
      <c r="B534" s="215" t="s">
        <v>233</v>
      </c>
      <c r="C534" s="47" t="s">
        <v>630</v>
      </c>
      <c r="D534" s="91" t="s">
        <v>631</v>
      </c>
      <c r="E534" s="48"/>
      <c r="F534" s="48"/>
      <c r="G534" s="48"/>
      <c r="H534" s="48"/>
      <c r="I534" s="48"/>
      <c r="J534" s="48"/>
      <c r="K534" s="48"/>
      <c r="L534" s="215" t="s">
        <v>54</v>
      </c>
      <c r="M534" s="49">
        <v>17.3</v>
      </c>
      <c r="N534" s="235"/>
    </row>
    <row r="535" spans="1:14" ht="11.25">
      <c r="A535" s="50"/>
      <c r="B535" s="171"/>
      <c r="C535" s="52"/>
      <c r="D535" s="327" t="s">
        <v>1208</v>
      </c>
      <c r="E535" s="300">
        <v>17.3</v>
      </c>
      <c r="F535" s="54"/>
      <c r="G535" s="54"/>
      <c r="H535" s="54"/>
      <c r="I535" s="54"/>
      <c r="J535" s="54"/>
      <c r="K535" s="54"/>
      <c r="L535" s="54"/>
      <c r="M535" s="49">
        <v>17.3</v>
      </c>
      <c r="N535" s="241"/>
    </row>
    <row r="536" spans="1:14" ht="22.5">
      <c r="A536" s="256" t="s">
        <v>1149</v>
      </c>
      <c r="B536" s="215" t="s">
        <v>233</v>
      </c>
      <c r="C536" s="47" t="s">
        <v>610</v>
      </c>
      <c r="D536" s="91" t="s">
        <v>611</v>
      </c>
      <c r="E536" s="48"/>
      <c r="F536" s="48"/>
      <c r="G536" s="48"/>
      <c r="H536" s="48"/>
      <c r="I536" s="48"/>
      <c r="J536" s="48"/>
      <c r="K536" s="48"/>
      <c r="L536" s="215" t="s">
        <v>4</v>
      </c>
      <c r="M536" s="49">
        <v>94</v>
      </c>
      <c r="N536" s="235"/>
    </row>
    <row r="537" spans="1:14" ht="11.25">
      <c r="A537" s="50"/>
      <c r="B537" s="171"/>
      <c r="C537" s="52"/>
      <c r="D537" s="303" t="s">
        <v>878</v>
      </c>
      <c r="E537" s="268">
        <v>76</v>
      </c>
      <c r="F537" s="54"/>
      <c r="G537" s="54"/>
      <c r="H537" s="54"/>
      <c r="I537" s="54"/>
      <c r="J537" s="54"/>
      <c r="K537" s="54"/>
      <c r="L537" s="54"/>
      <c r="M537" s="49">
        <v>76</v>
      </c>
      <c r="N537" s="241"/>
    </row>
    <row r="538" spans="1:14" ht="11.25">
      <c r="A538" s="50"/>
      <c r="B538" s="171"/>
      <c r="C538" s="52"/>
      <c r="D538" s="303" t="s">
        <v>1209</v>
      </c>
      <c r="E538" s="268">
        <v>18</v>
      </c>
      <c r="F538" s="54"/>
      <c r="G538" s="54"/>
      <c r="H538" s="54"/>
      <c r="I538" s="54"/>
      <c r="J538" s="54"/>
      <c r="K538" s="54"/>
      <c r="L538" s="54"/>
      <c r="M538" s="49">
        <v>18</v>
      </c>
      <c r="N538" s="241"/>
    </row>
    <row r="539" spans="1:14" ht="22.5">
      <c r="A539" s="256" t="s">
        <v>1150</v>
      </c>
      <c r="B539" s="215" t="s">
        <v>233</v>
      </c>
      <c r="C539" s="47" t="s">
        <v>614</v>
      </c>
      <c r="D539" s="91" t="s">
        <v>615</v>
      </c>
      <c r="E539" s="48"/>
      <c r="F539" s="48"/>
      <c r="G539" s="48"/>
      <c r="H539" s="48"/>
      <c r="I539" s="48"/>
      <c r="J539" s="48"/>
      <c r="K539" s="48"/>
      <c r="L539" s="215" t="s">
        <v>4</v>
      </c>
      <c r="M539" s="49">
        <v>208</v>
      </c>
      <c r="N539" s="235"/>
    </row>
    <row r="540" spans="1:14" ht="11.25">
      <c r="A540" s="50"/>
      <c r="B540" s="171"/>
      <c r="C540" s="52"/>
      <c r="D540" s="303" t="s">
        <v>879</v>
      </c>
      <c r="E540" s="268">
        <v>208</v>
      </c>
      <c r="F540" s="54"/>
      <c r="G540" s="54"/>
      <c r="H540" s="54"/>
      <c r="I540" s="54"/>
      <c r="J540" s="54"/>
      <c r="K540" s="54"/>
      <c r="L540" s="54"/>
      <c r="M540" s="49">
        <v>208</v>
      </c>
      <c r="N540" s="241"/>
    </row>
    <row r="541" spans="1:14" ht="22.5">
      <c r="A541" s="256" t="s">
        <v>1151</v>
      </c>
      <c r="B541" s="215" t="s">
        <v>233</v>
      </c>
      <c r="C541" s="47" t="s">
        <v>616</v>
      </c>
      <c r="D541" s="91" t="s">
        <v>617</v>
      </c>
      <c r="E541" s="48"/>
      <c r="F541" s="48"/>
      <c r="G541" s="48"/>
      <c r="H541" s="48"/>
      <c r="I541" s="48"/>
      <c r="J541" s="48"/>
      <c r="K541" s="48"/>
      <c r="L541" s="215" t="s">
        <v>4</v>
      </c>
      <c r="M541" s="49">
        <v>110</v>
      </c>
      <c r="N541" s="235"/>
    </row>
    <row r="542" spans="1:14" ht="11.25">
      <c r="A542" s="50"/>
      <c r="B542" s="171"/>
      <c r="C542" s="52"/>
      <c r="D542" s="303" t="s">
        <v>1210</v>
      </c>
      <c r="E542" s="268">
        <v>110</v>
      </c>
      <c r="F542" s="54"/>
      <c r="G542" s="54"/>
      <c r="H542" s="54"/>
      <c r="I542" s="54"/>
      <c r="J542" s="54"/>
      <c r="K542" s="54"/>
      <c r="L542" s="54"/>
      <c r="M542" s="49">
        <v>110</v>
      </c>
      <c r="N542" s="241"/>
    </row>
    <row r="543" spans="1:14" ht="22.5">
      <c r="A543" s="256" t="s">
        <v>1152</v>
      </c>
      <c r="B543" s="215" t="s">
        <v>233</v>
      </c>
      <c r="C543" s="47" t="s">
        <v>618</v>
      </c>
      <c r="D543" s="91" t="s">
        <v>619</v>
      </c>
      <c r="E543" s="48"/>
      <c r="F543" s="48"/>
      <c r="G543" s="48"/>
      <c r="H543" s="48"/>
      <c r="I543" s="48"/>
      <c r="J543" s="48"/>
      <c r="K543" s="48"/>
      <c r="L543" s="215" t="s">
        <v>4</v>
      </c>
      <c r="M543" s="49">
        <v>63</v>
      </c>
      <c r="N543" s="235"/>
    </row>
    <row r="544" spans="1:14" ht="11.25">
      <c r="A544" s="50"/>
      <c r="B544" s="171"/>
      <c r="C544" s="52"/>
      <c r="D544" s="303" t="s">
        <v>1211</v>
      </c>
      <c r="E544" s="268">
        <v>6</v>
      </c>
      <c r="F544" s="54"/>
      <c r="G544" s="54"/>
      <c r="H544" s="54"/>
      <c r="I544" s="54"/>
      <c r="J544" s="54"/>
      <c r="K544" s="54"/>
      <c r="L544" s="54"/>
      <c r="M544" s="49">
        <v>6</v>
      </c>
      <c r="N544" s="241"/>
    </row>
    <row r="545" spans="1:14" ht="11.25">
      <c r="A545" s="50"/>
      <c r="B545" s="171"/>
      <c r="C545" s="52"/>
      <c r="D545" s="303" t="s">
        <v>1212</v>
      </c>
      <c r="E545" s="268">
        <v>9</v>
      </c>
      <c r="F545" s="54"/>
      <c r="G545" s="54"/>
      <c r="H545" s="54"/>
      <c r="I545" s="54"/>
      <c r="J545" s="54"/>
      <c r="K545" s="54"/>
      <c r="L545" s="54"/>
      <c r="M545" s="49">
        <v>9</v>
      </c>
      <c r="N545" s="241"/>
    </row>
    <row r="546" spans="1:14" ht="11.25">
      <c r="A546" s="50"/>
      <c r="B546" s="171"/>
      <c r="C546" s="52"/>
      <c r="D546" s="303" t="s">
        <v>880</v>
      </c>
      <c r="E546" s="268">
        <v>48</v>
      </c>
      <c r="F546" s="54"/>
      <c r="G546" s="54"/>
      <c r="H546" s="54"/>
      <c r="I546" s="54"/>
      <c r="J546" s="54"/>
      <c r="K546" s="54"/>
      <c r="L546" s="54"/>
      <c r="M546" s="49">
        <v>48</v>
      </c>
      <c r="N546" s="241"/>
    </row>
    <row r="547" spans="1:14" ht="33.75">
      <c r="A547" s="256" t="s">
        <v>1153</v>
      </c>
      <c r="B547" s="215" t="s">
        <v>233</v>
      </c>
      <c r="C547" s="47" t="s">
        <v>620</v>
      </c>
      <c r="D547" s="91" t="s">
        <v>621</v>
      </c>
      <c r="E547" s="48"/>
      <c r="F547" s="48"/>
      <c r="G547" s="48"/>
      <c r="H547" s="48"/>
      <c r="I547" s="48"/>
      <c r="J547" s="48"/>
      <c r="K547" s="48"/>
      <c r="L547" s="215" t="s">
        <v>4</v>
      </c>
      <c r="M547" s="49">
        <v>4</v>
      </c>
      <c r="N547" s="235"/>
    </row>
    <row r="548" spans="1:14" ht="11.25">
      <c r="A548" s="50"/>
      <c r="B548" s="171"/>
      <c r="C548" s="52"/>
      <c r="D548" s="303" t="s">
        <v>881</v>
      </c>
      <c r="E548" s="268">
        <v>4</v>
      </c>
      <c r="F548" s="54"/>
      <c r="G548" s="54"/>
      <c r="H548" s="54"/>
      <c r="I548" s="54"/>
      <c r="J548" s="54"/>
      <c r="K548" s="54"/>
      <c r="L548" s="54"/>
      <c r="M548" s="49">
        <v>4</v>
      </c>
      <c r="N548" s="241"/>
    </row>
    <row r="549" spans="1:14" ht="22.5">
      <c r="A549" s="256" t="s">
        <v>1154</v>
      </c>
      <c r="B549" s="215" t="s">
        <v>233</v>
      </c>
      <c r="C549" s="47" t="s">
        <v>612</v>
      </c>
      <c r="D549" s="91" t="s">
        <v>613</v>
      </c>
      <c r="E549" s="48"/>
      <c r="F549" s="48"/>
      <c r="G549" s="48"/>
      <c r="H549" s="48"/>
      <c r="I549" s="48"/>
      <c r="J549" s="48"/>
      <c r="K549" s="48"/>
      <c r="L549" s="215" t="s">
        <v>4</v>
      </c>
      <c r="M549" s="49">
        <v>19</v>
      </c>
      <c r="N549" s="235"/>
    </row>
    <row r="550" spans="1:14" ht="11.25">
      <c r="A550" s="50"/>
      <c r="B550" s="171"/>
      <c r="C550" s="52"/>
      <c r="D550" s="303" t="s">
        <v>1213</v>
      </c>
      <c r="E550" s="268">
        <v>6</v>
      </c>
      <c r="F550" s="54"/>
      <c r="G550" s="54"/>
      <c r="H550" s="54"/>
      <c r="I550" s="54"/>
      <c r="J550" s="54"/>
      <c r="K550" s="54"/>
      <c r="L550" s="54"/>
      <c r="M550" s="49">
        <v>6</v>
      </c>
      <c r="N550" s="241"/>
    </row>
    <row r="551" spans="1:14" ht="11.25">
      <c r="A551" s="50"/>
      <c r="B551" s="171"/>
      <c r="C551" s="52"/>
      <c r="D551" s="303" t="s">
        <v>1214</v>
      </c>
      <c r="E551" s="268">
        <v>9</v>
      </c>
      <c r="F551" s="54"/>
      <c r="G551" s="54"/>
      <c r="H551" s="54"/>
      <c r="I551" s="54"/>
      <c r="J551" s="54"/>
      <c r="K551" s="54"/>
      <c r="L551" s="54"/>
      <c r="M551" s="49">
        <v>9</v>
      </c>
      <c r="N551" s="241"/>
    </row>
    <row r="552" spans="1:14" ht="11.25">
      <c r="A552" s="50"/>
      <c r="B552" s="171"/>
      <c r="C552" s="52"/>
      <c r="D552" s="303" t="s">
        <v>882</v>
      </c>
      <c r="E552" s="268">
        <v>4</v>
      </c>
      <c r="F552" s="54"/>
      <c r="G552" s="54"/>
      <c r="H552" s="54"/>
      <c r="I552" s="54"/>
      <c r="J552" s="54"/>
      <c r="K552" s="54"/>
      <c r="L552" s="54"/>
      <c r="M552" s="49">
        <v>4</v>
      </c>
      <c r="N552" s="241"/>
    </row>
    <row r="553" spans="1:14" ht="22.5">
      <c r="A553" s="256" t="s">
        <v>1155</v>
      </c>
      <c r="B553" s="215" t="s">
        <v>233</v>
      </c>
      <c r="C553" s="47" t="s">
        <v>608</v>
      </c>
      <c r="D553" s="91" t="s">
        <v>609</v>
      </c>
      <c r="E553" s="48"/>
      <c r="F553" s="48"/>
      <c r="G553" s="48"/>
      <c r="H553" s="48"/>
      <c r="I553" s="48"/>
      <c r="J553" s="48"/>
      <c r="K553" s="48"/>
      <c r="L553" s="215" t="s">
        <v>54</v>
      </c>
      <c r="M553" s="49">
        <v>69.1</v>
      </c>
      <c r="N553" s="235"/>
    </row>
    <row r="554" spans="1:14" ht="11.25">
      <c r="A554" s="50"/>
      <c r="B554" s="171"/>
      <c r="C554" s="52"/>
      <c r="D554" s="303" t="s">
        <v>883</v>
      </c>
      <c r="E554" s="268">
        <v>69.1</v>
      </c>
      <c r="F554" s="54"/>
      <c r="G554" s="54"/>
      <c r="H554" s="54"/>
      <c r="I554" s="54"/>
      <c r="J554" s="54"/>
      <c r="K554" s="54"/>
      <c r="L554" s="54"/>
      <c r="M554" s="49">
        <v>69.1</v>
      </c>
      <c r="N554" s="241"/>
    </row>
    <row r="555" spans="1:14" ht="45">
      <c r="A555" s="256" t="s">
        <v>1156</v>
      </c>
      <c r="B555" s="215" t="s">
        <v>56</v>
      </c>
      <c r="C555" s="47">
        <v>91871</v>
      </c>
      <c r="D555" s="91" t="s">
        <v>1275</v>
      </c>
      <c r="E555" s="48"/>
      <c r="F555" s="48"/>
      <c r="G555" s="48"/>
      <c r="H555" s="48"/>
      <c r="I555" s="48"/>
      <c r="J555" s="48"/>
      <c r="K555" s="48"/>
      <c r="L555" s="215" t="s">
        <v>54</v>
      </c>
      <c r="M555" s="49">
        <v>503.5</v>
      </c>
      <c r="N555" s="235"/>
    </row>
    <row r="556" spans="1:14" ht="11.25">
      <c r="A556" s="50"/>
      <c r="B556" s="171"/>
      <c r="C556" s="52"/>
      <c r="D556" s="267" t="s">
        <v>884</v>
      </c>
      <c r="E556" s="268">
        <v>503.5</v>
      </c>
      <c r="F556" s="54"/>
      <c r="G556" s="54"/>
      <c r="H556" s="54"/>
      <c r="I556" s="54"/>
      <c r="J556" s="54"/>
      <c r="K556" s="54"/>
      <c r="L556" s="54"/>
      <c r="M556" s="49">
        <v>503.5</v>
      </c>
      <c r="N556" s="241"/>
    </row>
    <row r="557" spans="1:14" ht="33.75">
      <c r="A557" s="256" t="s">
        <v>1157</v>
      </c>
      <c r="B557" s="215" t="s">
        <v>56</v>
      </c>
      <c r="C557" s="47">
        <v>91872</v>
      </c>
      <c r="D557" s="91" t="s">
        <v>1276</v>
      </c>
      <c r="E557" s="48"/>
      <c r="F557" s="48"/>
      <c r="G557" s="48"/>
      <c r="H557" s="48"/>
      <c r="I557" s="48"/>
      <c r="J557" s="48"/>
      <c r="K557" s="48"/>
      <c r="L557" s="215" t="s">
        <v>54</v>
      </c>
      <c r="M557" s="49">
        <v>9.2</v>
      </c>
      <c r="N557" s="235"/>
    </row>
    <row r="558" spans="1:14" ht="11.25">
      <c r="A558" s="50"/>
      <c r="B558" s="171"/>
      <c r="C558" s="52"/>
      <c r="D558" s="267" t="s">
        <v>1215</v>
      </c>
      <c r="E558" s="304">
        <v>9.2</v>
      </c>
      <c r="F558" s="54"/>
      <c r="G558" s="54"/>
      <c r="H558" s="54"/>
      <c r="I558" s="54"/>
      <c r="J558" s="54"/>
      <c r="K558" s="54"/>
      <c r="L558" s="54"/>
      <c r="M558" s="49">
        <v>9.2</v>
      </c>
      <c r="N558" s="241"/>
    </row>
    <row r="559" spans="1:14" ht="22.5">
      <c r="A559" s="256" t="s">
        <v>1158</v>
      </c>
      <c r="B559" s="215" t="s">
        <v>195</v>
      </c>
      <c r="C559" s="47" t="s">
        <v>374</v>
      </c>
      <c r="D559" s="91" t="s">
        <v>602</v>
      </c>
      <c r="E559" s="48"/>
      <c r="F559" s="48"/>
      <c r="G559" s="48"/>
      <c r="H559" s="48"/>
      <c r="I559" s="48"/>
      <c r="J559" s="48"/>
      <c r="K559" s="48"/>
      <c r="L559" s="215" t="s">
        <v>54</v>
      </c>
      <c r="M559" s="49">
        <v>3.1</v>
      </c>
      <c r="N559" s="235"/>
    </row>
    <row r="560" spans="1:14" ht="11.25">
      <c r="A560" s="50"/>
      <c r="B560" s="171"/>
      <c r="C560" s="52"/>
      <c r="D560" s="267" t="s">
        <v>1216</v>
      </c>
      <c r="E560" s="304">
        <v>3.1</v>
      </c>
      <c r="F560" s="54"/>
      <c r="G560" s="54"/>
      <c r="H560" s="54"/>
      <c r="I560" s="54"/>
      <c r="J560" s="54"/>
      <c r="K560" s="54"/>
      <c r="L560" s="54"/>
      <c r="M560" s="49">
        <v>3.1</v>
      </c>
      <c r="N560" s="241"/>
    </row>
    <row r="561" spans="1:14" ht="22.5">
      <c r="A561" s="256" t="s">
        <v>1159</v>
      </c>
      <c r="B561" s="215" t="s">
        <v>195</v>
      </c>
      <c r="C561" s="47" t="s">
        <v>378</v>
      </c>
      <c r="D561" s="91" t="s">
        <v>604</v>
      </c>
      <c r="E561" s="48"/>
      <c r="F561" s="48"/>
      <c r="G561" s="48"/>
      <c r="H561" s="48"/>
      <c r="I561" s="48"/>
      <c r="J561" s="48"/>
      <c r="K561" s="48"/>
      <c r="L561" s="215" t="s">
        <v>54</v>
      </c>
      <c r="M561" s="49">
        <v>3.3</v>
      </c>
      <c r="N561" s="235"/>
    </row>
    <row r="562" spans="1:14" ht="11.25">
      <c r="A562" s="50"/>
      <c r="B562" s="171"/>
      <c r="C562" s="52"/>
      <c r="D562" s="267" t="s">
        <v>885</v>
      </c>
      <c r="E562" s="306">
        <v>3.3</v>
      </c>
      <c r="F562" s="54"/>
      <c r="G562" s="54"/>
      <c r="H562" s="54"/>
      <c r="I562" s="54"/>
      <c r="J562" s="54"/>
      <c r="K562" s="54"/>
      <c r="L562" s="54"/>
      <c r="M562" s="49">
        <v>3.3</v>
      </c>
      <c r="N562" s="241"/>
    </row>
    <row r="563" spans="1:14" ht="45">
      <c r="A563" s="256" t="s">
        <v>1160</v>
      </c>
      <c r="B563" s="215" t="s">
        <v>56</v>
      </c>
      <c r="C563" s="47">
        <v>97668</v>
      </c>
      <c r="D563" s="91" t="s">
        <v>429</v>
      </c>
      <c r="E563" s="48"/>
      <c r="F563" s="48"/>
      <c r="G563" s="48"/>
      <c r="H563" s="48"/>
      <c r="I563" s="48"/>
      <c r="J563" s="48"/>
      <c r="K563" s="48"/>
      <c r="L563" s="215" t="s">
        <v>54</v>
      </c>
      <c r="M563" s="49">
        <v>121</v>
      </c>
      <c r="N563" s="235"/>
    </row>
    <row r="564" spans="1:14" ht="11.25">
      <c r="A564" s="50"/>
      <c r="B564" s="171"/>
      <c r="C564" s="52"/>
      <c r="D564" s="267" t="s">
        <v>886</v>
      </c>
      <c r="E564" s="306">
        <v>121</v>
      </c>
      <c r="F564" s="54"/>
      <c r="G564" s="54"/>
      <c r="H564" s="54"/>
      <c r="I564" s="54"/>
      <c r="J564" s="54"/>
      <c r="K564" s="54"/>
      <c r="L564" s="54"/>
      <c r="M564" s="49">
        <v>121</v>
      </c>
      <c r="N564" s="241"/>
    </row>
    <row r="565" spans="1:14" ht="45">
      <c r="A565" s="256" t="s">
        <v>1161</v>
      </c>
      <c r="B565" s="215" t="s">
        <v>56</v>
      </c>
      <c r="C565" s="47">
        <v>91885</v>
      </c>
      <c r="D565" s="91" t="s">
        <v>1277</v>
      </c>
      <c r="E565" s="48"/>
      <c r="F565" s="48"/>
      <c r="G565" s="48"/>
      <c r="H565" s="48"/>
      <c r="I565" s="48"/>
      <c r="J565" s="48"/>
      <c r="K565" s="48"/>
      <c r="L565" s="215" t="s">
        <v>89</v>
      </c>
      <c r="M565" s="49">
        <v>17</v>
      </c>
      <c r="N565" s="235"/>
    </row>
    <row r="566" spans="1:14" ht="11.25">
      <c r="A566" s="50"/>
      <c r="B566" s="171"/>
      <c r="C566" s="52"/>
      <c r="D566" s="267" t="s">
        <v>887</v>
      </c>
      <c r="E566" s="306">
        <v>17</v>
      </c>
      <c r="F566" s="54"/>
      <c r="G566" s="54"/>
      <c r="H566" s="54"/>
      <c r="I566" s="54"/>
      <c r="J566" s="54"/>
      <c r="K566" s="54"/>
      <c r="L566" s="54"/>
      <c r="M566" s="49">
        <v>17</v>
      </c>
      <c r="N566" s="241"/>
    </row>
    <row r="567" spans="1:14" ht="22.5">
      <c r="A567" s="256" t="s">
        <v>1162</v>
      </c>
      <c r="B567" s="215" t="s">
        <v>233</v>
      </c>
      <c r="C567" s="47" t="s">
        <v>413</v>
      </c>
      <c r="D567" s="91" t="s">
        <v>579</v>
      </c>
      <c r="E567" s="48"/>
      <c r="F567" s="48"/>
      <c r="G567" s="48"/>
      <c r="H567" s="48"/>
      <c r="I567" s="48"/>
      <c r="J567" s="48"/>
      <c r="K567" s="48"/>
      <c r="L567" s="215" t="s">
        <v>4</v>
      </c>
      <c r="M567" s="49">
        <v>240</v>
      </c>
      <c r="N567" s="235"/>
    </row>
    <row r="568" spans="1:14" ht="22.5">
      <c r="A568" s="50"/>
      <c r="B568" s="171"/>
      <c r="C568" s="52"/>
      <c r="D568" s="303" t="s">
        <v>888</v>
      </c>
      <c r="E568" s="304">
        <v>240</v>
      </c>
      <c r="F568" s="54"/>
      <c r="G568" s="54"/>
      <c r="H568" s="54"/>
      <c r="I568" s="54"/>
      <c r="J568" s="54"/>
      <c r="K568" s="54"/>
      <c r="L568" s="54"/>
      <c r="M568" s="49">
        <v>240</v>
      </c>
      <c r="N568" s="241"/>
    </row>
    <row r="569" spans="1:14" ht="22.5">
      <c r="A569" s="256" t="s">
        <v>1163</v>
      </c>
      <c r="B569" s="215" t="s">
        <v>233</v>
      </c>
      <c r="C569" s="47" t="s">
        <v>580</v>
      </c>
      <c r="D569" s="91" t="s">
        <v>581</v>
      </c>
      <c r="E569" s="48"/>
      <c r="F569" s="48"/>
      <c r="G569" s="48"/>
      <c r="H569" s="48"/>
      <c r="I569" s="48"/>
      <c r="J569" s="48"/>
      <c r="K569" s="48"/>
      <c r="L569" s="215" t="s">
        <v>4</v>
      </c>
      <c r="M569" s="49">
        <v>598</v>
      </c>
      <c r="N569" s="235"/>
    </row>
    <row r="570" spans="1:14" ht="22.5">
      <c r="A570" s="50"/>
      <c r="B570" s="171"/>
      <c r="C570" s="52"/>
      <c r="D570" s="303" t="s">
        <v>889</v>
      </c>
      <c r="E570" s="304">
        <v>598</v>
      </c>
      <c r="F570" s="54"/>
      <c r="G570" s="54"/>
      <c r="H570" s="54"/>
      <c r="I570" s="54"/>
      <c r="J570" s="54"/>
      <c r="K570" s="54"/>
      <c r="L570" s="54"/>
      <c r="M570" s="49">
        <v>598</v>
      </c>
      <c r="N570" s="241"/>
    </row>
    <row r="571" spans="1:14" ht="22.5">
      <c r="A571" s="256" t="s">
        <v>1164</v>
      </c>
      <c r="B571" s="215" t="s">
        <v>233</v>
      </c>
      <c r="C571" s="47" t="s">
        <v>420</v>
      </c>
      <c r="D571" s="91" t="s">
        <v>584</v>
      </c>
      <c r="E571" s="48"/>
      <c r="F571" s="48"/>
      <c r="G571" s="48"/>
      <c r="H571" s="48"/>
      <c r="I571" s="48"/>
      <c r="J571" s="48"/>
      <c r="K571" s="48"/>
      <c r="L571" s="215" t="s">
        <v>4</v>
      </c>
      <c r="M571" s="49">
        <v>1272</v>
      </c>
      <c r="N571" s="235"/>
    </row>
    <row r="572" spans="1:14" ht="22.5">
      <c r="A572" s="50"/>
      <c r="B572" s="171"/>
      <c r="C572" s="52"/>
      <c r="D572" s="303" t="s">
        <v>890</v>
      </c>
      <c r="E572" s="304">
        <v>1272</v>
      </c>
      <c r="F572" s="54"/>
      <c r="G572" s="54"/>
      <c r="H572" s="54"/>
      <c r="I572" s="54"/>
      <c r="J572" s="54"/>
      <c r="K572" s="54"/>
      <c r="L572" s="54"/>
      <c r="M572" s="49">
        <v>1272</v>
      </c>
      <c r="N572" s="241"/>
    </row>
    <row r="573" spans="1:14" ht="22.5">
      <c r="A573" s="256" t="s">
        <v>1165</v>
      </c>
      <c r="B573" s="215" t="s">
        <v>233</v>
      </c>
      <c r="C573" s="47" t="s">
        <v>582</v>
      </c>
      <c r="D573" s="91" t="s">
        <v>583</v>
      </c>
      <c r="E573" s="48"/>
      <c r="F573" s="48"/>
      <c r="G573" s="48"/>
      <c r="H573" s="48"/>
      <c r="I573" s="48"/>
      <c r="J573" s="48"/>
      <c r="K573" s="48"/>
      <c r="L573" s="215" t="s">
        <v>4</v>
      </c>
      <c r="M573" s="49">
        <v>94</v>
      </c>
      <c r="N573" s="235"/>
    </row>
    <row r="574" spans="1:14" ht="22.5">
      <c r="A574" s="50"/>
      <c r="B574" s="171"/>
      <c r="C574" s="52"/>
      <c r="D574" s="303" t="s">
        <v>891</v>
      </c>
      <c r="E574" s="304">
        <v>94</v>
      </c>
      <c r="F574" s="54"/>
      <c r="G574" s="54"/>
      <c r="H574" s="54"/>
      <c r="I574" s="54"/>
      <c r="J574" s="54"/>
      <c r="K574" s="54"/>
      <c r="L574" s="54"/>
      <c r="M574" s="49">
        <v>94</v>
      </c>
      <c r="N574" s="241"/>
    </row>
    <row r="575" spans="1:14" ht="11.25">
      <c r="A575" s="256" t="s">
        <v>1166</v>
      </c>
      <c r="B575" s="215" t="s">
        <v>193</v>
      </c>
      <c r="C575" s="47">
        <v>39997</v>
      </c>
      <c r="D575" s="91" t="s">
        <v>1338</v>
      </c>
      <c r="E575" s="48"/>
      <c r="F575" s="48"/>
      <c r="G575" s="48"/>
      <c r="H575" s="48"/>
      <c r="I575" s="48"/>
      <c r="J575" s="48"/>
      <c r="K575" s="48"/>
      <c r="L575" s="215" t="s">
        <v>202</v>
      </c>
      <c r="M575" s="49">
        <v>1456</v>
      </c>
      <c r="N575" s="235"/>
    </row>
    <row r="576" spans="1:14" ht="11.25">
      <c r="A576" s="50"/>
      <c r="B576" s="171"/>
      <c r="C576" s="52"/>
      <c r="D576" s="303" t="s">
        <v>892</v>
      </c>
      <c r="E576" s="304">
        <v>1456</v>
      </c>
      <c r="F576" s="54"/>
      <c r="G576" s="54"/>
      <c r="H576" s="54"/>
      <c r="I576" s="54"/>
      <c r="J576" s="54"/>
      <c r="K576" s="54"/>
      <c r="L576" s="54"/>
      <c r="M576" s="49">
        <v>1456</v>
      </c>
      <c r="N576" s="241"/>
    </row>
    <row r="577" spans="1:14" ht="45">
      <c r="A577" s="256" t="s">
        <v>1167</v>
      </c>
      <c r="B577" s="215" t="s">
        <v>56</v>
      </c>
      <c r="C577" s="47">
        <v>101879</v>
      </c>
      <c r="D577" s="91" t="s">
        <v>137</v>
      </c>
      <c r="E577" s="48"/>
      <c r="F577" s="48"/>
      <c r="G577" s="48"/>
      <c r="H577" s="48"/>
      <c r="I577" s="48"/>
      <c r="J577" s="48"/>
      <c r="K577" s="48"/>
      <c r="L577" s="215" t="s">
        <v>89</v>
      </c>
      <c r="M577" s="49">
        <v>1</v>
      </c>
      <c r="N577" s="235"/>
    </row>
    <row r="578" spans="1:14" ht="11.25">
      <c r="A578" s="50"/>
      <c r="B578" s="171"/>
      <c r="C578" s="52"/>
      <c r="D578" s="307" t="s">
        <v>1217</v>
      </c>
      <c r="E578" s="304">
        <v>1</v>
      </c>
      <c r="F578" s="54"/>
      <c r="G578" s="54"/>
      <c r="H578" s="54"/>
      <c r="I578" s="54"/>
      <c r="J578" s="54"/>
      <c r="K578" s="54"/>
      <c r="L578" s="54"/>
      <c r="M578" s="49">
        <v>1</v>
      </c>
      <c r="N578" s="241"/>
    </row>
    <row r="579" spans="1:14" ht="45">
      <c r="A579" s="256" t="s">
        <v>1168</v>
      </c>
      <c r="B579" s="215" t="s">
        <v>56</v>
      </c>
      <c r="C579" s="47">
        <v>101878</v>
      </c>
      <c r="D579" s="91" t="s">
        <v>136</v>
      </c>
      <c r="E579" s="48"/>
      <c r="F579" s="48"/>
      <c r="G579" s="48"/>
      <c r="H579" s="48"/>
      <c r="I579" s="48"/>
      <c r="J579" s="48"/>
      <c r="K579" s="48"/>
      <c r="L579" s="215" t="s">
        <v>89</v>
      </c>
      <c r="M579" s="49">
        <v>1</v>
      </c>
      <c r="N579" s="235"/>
    </row>
    <row r="580" spans="1:14" ht="11.25">
      <c r="A580" s="50"/>
      <c r="B580" s="171"/>
      <c r="C580" s="52"/>
      <c r="D580" s="307" t="s">
        <v>1218</v>
      </c>
      <c r="E580" s="304">
        <v>1</v>
      </c>
      <c r="F580" s="54"/>
      <c r="G580" s="54"/>
      <c r="H580" s="54"/>
      <c r="I580" s="54"/>
      <c r="J580" s="54"/>
      <c r="K580" s="54"/>
      <c r="L580" s="54"/>
      <c r="M580" s="49">
        <v>1</v>
      </c>
      <c r="N580" s="241"/>
    </row>
    <row r="581" spans="1:14" ht="11.25">
      <c r="A581" s="256" t="s">
        <v>1169</v>
      </c>
      <c r="B581" s="215" t="s">
        <v>233</v>
      </c>
      <c r="C581" s="47" t="s">
        <v>632</v>
      </c>
      <c r="D581" s="91" t="s">
        <v>633</v>
      </c>
      <c r="E581" s="48"/>
      <c r="F581" s="48"/>
      <c r="G581" s="48"/>
      <c r="H581" s="48"/>
      <c r="I581" s="48"/>
      <c r="J581" s="48"/>
      <c r="K581" s="48"/>
      <c r="L581" s="215" t="s">
        <v>4</v>
      </c>
      <c r="M581" s="49">
        <v>1</v>
      </c>
      <c r="N581" s="235"/>
    </row>
    <row r="582" spans="1:14" ht="11.25">
      <c r="A582" s="50"/>
      <c r="B582" s="171"/>
      <c r="C582" s="52"/>
      <c r="D582" s="267" t="s">
        <v>1219</v>
      </c>
      <c r="E582" s="304">
        <v>1</v>
      </c>
      <c r="F582" s="54"/>
      <c r="G582" s="54"/>
      <c r="H582" s="54"/>
      <c r="I582" s="54"/>
      <c r="J582" s="54"/>
      <c r="K582" s="54"/>
      <c r="L582" s="54"/>
      <c r="M582" s="49">
        <v>1</v>
      </c>
      <c r="N582" s="241"/>
    </row>
    <row r="583" spans="1:14" ht="11.25">
      <c r="A583" s="256" t="s">
        <v>1170</v>
      </c>
      <c r="B583" s="215" t="s">
        <v>233</v>
      </c>
      <c r="C583" s="47" t="s">
        <v>634</v>
      </c>
      <c r="D583" s="91" t="s">
        <v>635</v>
      </c>
      <c r="E583" s="48"/>
      <c r="F583" s="48"/>
      <c r="G583" s="48"/>
      <c r="H583" s="48"/>
      <c r="I583" s="48"/>
      <c r="J583" s="48"/>
      <c r="K583" s="48"/>
      <c r="L583" s="215" t="s">
        <v>4</v>
      </c>
      <c r="M583" s="49">
        <v>2</v>
      </c>
      <c r="N583" s="235"/>
    </row>
    <row r="584" spans="1:14" ht="11.25">
      <c r="A584" s="50"/>
      <c r="B584" s="171"/>
      <c r="C584" s="52"/>
      <c r="D584" s="267" t="s">
        <v>1220</v>
      </c>
      <c r="E584" s="305">
        <v>1</v>
      </c>
      <c r="F584" s="54"/>
      <c r="G584" s="54"/>
      <c r="H584" s="54"/>
      <c r="I584" s="54"/>
      <c r="J584" s="54"/>
      <c r="K584" s="54"/>
      <c r="L584" s="54"/>
      <c r="M584" s="49">
        <v>1</v>
      </c>
      <c r="N584" s="241"/>
    </row>
    <row r="585" spans="1:14" ht="11.25">
      <c r="A585" s="50"/>
      <c r="B585" s="171"/>
      <c r="C585" s="52"/>
      <c r="D585" s="267" t="s">
        <v>1221</v>
      </c>
      <c r="E585" s="305">
        <v>1</v>
      </c>
      <c r="F585" s="54"/>
      <c r="G585" s="54"/>
      <c r="H585" s="54"/>
      <c r="I585" s="54"/>
      <c r="J585" s="54"/>
      <c r="K585" s="54"/>
      <c r="L585" s="54"/>
      <c r="M585" s="49">
        <v>1</v>
      </c>
      <c r="N585" s="241"/>
    </row>
    <row r="586" spans="1:14" ht="22.5">
      <c r="A586" s="256" t="s">
        <v>1171</v>
      </c>
      <c r="B586" s="215" t="s">
        <v>233</v>
      </c>
      <c r="C586" s="47" t="s">
        <v>588</v>
      </c>
      <c r="D586" s="91" t="s">
        <v>589</v>
      </c>
      <c r="E586" s="48"/>
      <c r="F586" s="48"/>
      <c r="G586" s="48"/>
      <c r="H586" s="48"/>
      <c r="I586" s="48"/>
      <c r="J586" s="48"/>
      <c r="K586" s="48"/>
      <c r="L586" s="215" t="s">
        <v>4</v>
      </c>
      <c r="M586" s="49">
        <v>58</v>
      </c>
      <c r="N586" s="235"/>
    </row>
    <row r="587" spans="1:14" ht="22.5">
      <c r="A587" s="50"/>
      <c r="B587" s="171"/>
      <c r="C587" s="52"/>
      <c r="D587" s="267" t="s">
        <v>1222</v>
      </c>
      <c r="E587" s="305">
        <v>8</v>
      </c>
      <c r="F587" s="54"/>
      <c r="G587" s="54"/>
      <c r="H587" s="54"/>
      <c r="I587" s="54"/>
      <c r="J587" s="54"/>
      <c r="K587" s="54"/>
      <c r="L587" s="54"/>
      <c r="M587" s="49">
        <v>8</v>
      </c>
      <c r="N587" s="241"/>
    </row>
    <row r="588" spans="1:14" ht="22.5">
      <c r="A588" s="50"/>
      <c r="B588" s="171"/>
      <c r="C588" s="52"/>
      <c r="D588" s="267" t="s">
        <v>1223</v>
      </c>
      <c r="E588" s="305">
        <v>50</v>
      </c>
      <c r="F588" s="54"/>
      <c r="G588" s="54"/>
      <c r="H588" s="54"/>
      <c r="I588" s="54"/>
      <c r="J588" s="54"/>
      <c r="K588" s="54"/>
      <c r="L588" s="54"/>
      <c r="M588" s="49">
        <v>50</v>
      </c>
      <c r="N588" s="241"/>
    </row>
    <row r="589" spans="1:14" ht="22.5">
      <c r="A589" s="256" t="s">
        <v>1172</v>
      </c>
      <c r="B589" s="215" t="s">
        <v>233</v>
      </c>
      <c r="C589" s="47" t="s">
        <v>428</v>
      </c>
      <c r="D589" s="91" t="s">
        <v>585</v>
      </c>
      <c r="E589" s="48"/>
      <c r="F589" s="48"/>
      <c r="G589" s="48"/>
      <c r="H589" s="48"/>
      <c r="I589" s="48"/>
      <c r="J589" s="48"/>
      <c r="K589" s="48"/>
      <c r="L589" s="215" t="s">
        <v>4</v>
      </c>
      <c r="M589" s="49">
        <v>20</v>
      </c>
      <c r="N589" s="235"/>
    </row>
    <row r="590" spans="1:14" ht="22.5">
      <c r="A590" s="50"/>
      <c r="B590" s="171"/>
      <c r="C590" s="52"/>
      <c r="D590" s="267" t="s">
        <v>893</v>
      </c>
      <c r="E590" s="305">
        <v>18</v>
      </c>
      <c r="F590" s="54"/>
      <c r="G590" s="54"/>
      <c r="H590" s="54"/>
      <c r="I590" s="54"/>
      <c r="J590" s="54"/>
      <c r="K590" s="54"/>
      <c r="L590" s="54"/>
      <c r="M590" s="49">
        <v>18</v>
      </c>
      <c r="N590" s="241"/>
    </row>
    <row r="591" spans="1:14" ht="22.5">
      <c r="A591" s="50"/>
      <c r="B591" s="171"/>
      <c r="C591" s="52"/>
      <c r="D591" s="267" t="s">
        <v>1224</v>
      </c>
      <c r="E591" s="305">
        <v>2</v>
      </c>
      <c r="F591" s="54"/>
      <c r="G591" s="54"/>
      <c r="H591" s="54"/>
      <c r="I591" s="54"/>
      <c r="J591" s="54"/>
      <c r="K591" s="54"/>
      <c r="L591" s="54"/>
      <c r="M591" s="49">
        <v>2</v>
      </c>
      <c r="N591" s="241"/>
    </row>
    <row r="592" spans="1:14" ht="22.5">
      <c r="A592" s="256" t="s">
        <v>1173</v>
      </c>
      <c r="B592" s="215" t="s">
        <v>233</v>
      </c>
      <c r="C592" s="47" t="s">
        <v>590</v>
      </c>
      <c r="D592" s="91" t="s">
        <v>591</v>
      </c>
      <c r="E592" s="48"/>
      <c r="F592" s="48"/>
      <c r="G592" s="48"/>
      <c r="H592" s="48"/>
      <c r="I592" s="48"/>
      <c r="J592" s="48"/>
      <c r="K592" s="48"/>
      <c r="L592" s="215" t="s">
        <v>4</v>
      </c>
      <c r="M592" s="49">
        <v>10</v>
      </c>
      <c r="N592" s="235"/>
    </row>
    <row r="593" spans="1:14" ht="22.5">
      <c r="A593" s="50"/>
      <c r="B593" s="171"/>
      <c r="C593" s="52"/>
      <c r="D593" s="267" t="s">
        <v>894</v>
      </c>
      <c r="E593" s="305">
        <v>8</v>
      </c>
      <c r="F593" s="54"/>
      <c r="G593" s="54"/>
      <c r="H593" s="54"/>
      <c r="I593" s="54"/>
      <c r="J593" s="54"/>
      <c r="K593" s="54"/>
      <c r="L593" s="54"/>
      <c r="M593" s="49">
        <v>8</v>
      </c>
      <c r="N593" s="241"/>
    </row>
    <row r="594" spans="1:14" ht="22.5">
      <c r="A594" s="50"/>
      <c r="B594" s="171"/>
      <c r="C594" s="52"/>
      <c r="D594" s="267" t="s">
        <v>1225</v>
      </c>
      <c r="E594" s="305">
        <v>2</v>
      </c>
      <c r="F594" s="54"/>
      <c r="G594" s="54"/>
      <c r="H594" s="54"/>
      <c r="I594" s="54"/>
      <c r="J594" s="54"/>
      <c r="K594" s="54"/>
      <c r="L594" s="54"/>
      <c r="M594" s="49">
        <v>2</v>
      </c>
      <c r="N594" s="241"/>
    </row>
    <row r="595" spans="1:14" ht="22.5">
      <c r="A595" s="256" t="s">
        <v>1174</v>
      </c>
      <c r="B595" s="215" t="s">
        <v>233</v>
      </c>
      <c r="C595" s="47" t="s">
        <v>586</v>
      </c>
      <c r="D595" s="91" t="s">
        <v>587</v>
      </c>
      <c r="E595" s="48"/>
      <c r="F595" s="48"/>
      <c r="G595" s="48"/>
      <c r="H595" s="48"/>
      <c r="I595" s="48"/>
      <c r="J595" s="48"/>
      <c r="K595" s="48"/>
      <c r="L595" s="215" t="s">
        <v>4</v>
      </c>
      <c r="M595" s="49">
        <v>32</v>
      </c>
      <c r="N595" s="235"/>
    </row>
    <row r="596" spans="1:14" ht="22.5">
      <c r="A596" s="50"/>
      <c r="B596" s="171"/>
      <c r="C596" s="52"/>
      <c r="D596" s="267" t="s">
        <v>895</v>
      </c>
      <c r="E596" s="268">
        <v>32</v>
      </c>
      <c r="F596" s="54"/>
      <c r="G596" s="54"/>
      <c r="H596" s="54"/>
      <c r="I596" s="54"/>
      <c r="J596" s="54"/>
      <c r="K596" s="54"/>
      <c r="L596" s="54"/>
      <c r="M596" s="49">
        <v>32</v>
      </c>
      <c r="N596" s="241"/>
    </row>
    <row r="597" spans="1:14" ht="11.25">
      <c r="A597" s="256" t="s">
        <v>1175</v>
      </c>
      <c r="B597" s="215" t="s">
        <v>233</v>
      </c>
      <c r="C597" s="47" t="s">
        <v>636</v>
      </c>
      <c r="D597" s="91" t="s">
        <v>637</v>
      </c>
      <c r="E597" s="48"/>
      <c r="F597" s="48"/>
      <c r="G597" s="48"/>
      <c r="H597" s="48"/>
      <c r="I597" s="48"/>
      <c r="J597" s="48"/>
      <c r="K597" s="48"/>
      <c r="L597" s="215" t="s">
        <v>4</v>
      </c>
      <c r="M597" s="49">
        <v>2</v>
      </c>
      <c r="N597" s="235"/>
    </row>
    <row r="598" spans="1:14" ht="11.25">
      <c r="A598" s="50"/>
      <c r="B598" s="171"/>
      <c r="C598" s="52"/>
      <c r="D598" s="267" t="s">
        <v>1226</v>
      </c>
      <c r="E598" s="268">
        <v>1</v>
      </c>
      <c r="F598" s="54"/>
      <c r="G598" s="54"/>
      <c r="H598" s="54"/>
      <c r="I598" s="54"/>
      <c r="J598" s="54"/>
      <c r="K598" s="54"/>
      <c r="L598" s="54"/>
      <c r="M598" s="49">
        <v>1</v>
      </c>
      <c r="N598" s="241"/>
    </row>
    <row r="599" spans="1:14" ht="11.25">
      <c r="A599" s="50"/>
      <c r="B599" s="171"/>
      <c r="C599" s="52"/>
      <c r="D599" s="267" t="s">
        <v>1227</v>
      </c>
      <c r="E599" s="268">
        <v>1</v>
      </c>
      <c r="F599" s="54"/>
      <c r="G599" s="54"/>
      <c r="H599" s="54"/>
      <c r="I599" s="54"/>
      <c r="J599" s="54"/>
      <c r="K599" s="54"/>
      <c r="L599" s="54"/>
      <c r="M599" s="49">
        <v>1</v>
      </c>
      <c r="N599" s="241"/>
    </row>
    <row r="600" spans="1:14" ht="11.25">
      <c r="A600" s="256" t="s">
        <v>1176</v>
      </c>
      <c r="B600" s="215" t="s">
        <v>233</v>
      </c>
      <c r="C600" s="47" t="s">
        <v>624</v>
      </c>
      <c r="D600" s="91" t="s">
        <v>625</v>
      </c>
      <c r="E600" s="48"/>
      <c r="F600" s="48"/>
      <c r="G600" s="48"/>
      <c r="H600" s="48"/>
      <c r="I600" s="48"/>
      <c r="J600" s="48"/>
      <c r="K600" s="48"/>
      <c r="L600" s="215" t="s">
        <v>4</v>
      </c>
      <c r="M600" s="49">
        <v>20.2</v>
      </c>
      <c r="N600" s="235"/>
    </row>
    <row r="601" spans="1:14" ht="11.25">
      <c r="A601" s="50"/>
      <c r="B601" s="171"/>
      <c r="C601" s="52"/>
      <c r="D601" s="267" t="s">
        <v>1228</v>
      </c>
      <c r="E601" s="268">
        <v>20.2</v>
      </c>
      <c r="F601" s="54"/>
      <c r="G601" s="54"/>
      <c r="H601" s="54"/>
      <c r="I601" s="54"/>
      <c r="J601" s="54"/>
      <c r="K601" s="54"/>
      <c r="L601" s="54"/>
      <c r="M601" s="49">
        <v>20.2</v>
      </c>
      <c r="N601" s="241"/>
    </row>
    <row r="602" spans="1:14" ht="11.25">
      <c r="A602" s="256" t="s">
        <v>1177</v>
      </c>
      <c r="B602" s="215" t="s">
        <v>233</v>
      </c>
      <c r="C602" s="47" t="s">
        <v>626</v>
      </c>
      <c r="D602" s="91" t="s">
        <v>627</v>
      </c>
      <c r="E602" s="48"/>
      <c r="F602" s="48"/>
      <c r="G602" s="48"/>
      <c r="H602" s="48"/>
      <c r="I602" s="48"/>
      <c r="J602" s="48"/>
      <c r="K602" s="48"/>
      <c r="L602" s="215" t="s">
        <v>4</v>
      </c>
      <c r="M602" s="49">
        <v>86.4</v>
      </c>
      <c r="N602" s="235"/>
    </row>
    <row r="603" spans="1:14" ht="11.25">
      <c r="A603" s="50"/>
      <c r="B603" s="171"/>
      <c r="C603" s="52"/>
      <c r="D603" s="267" t="s">
        <v>896</v>
      </c>
      <c r="E603" s="268">
        <v>86.4</v>
      </c>
      <c r="F603" s="54"/>
      <c r="G603" s="54"/>
      <c r="H603" s="54"/>
      <c r="I603" s="54"/>
      <c r="J603" s="54"/>
      <c r="K603" s="54"/>
      <c r="L603" s="54"/>
      <c r="M603" s="49">
        <v>86.4</v>
      </c>
      <c r="N603" s="241"/>
    </row>
    <row r="604" spans="1:14" ht="11.25">
      <c r="A604" s="256" t="s">
        <v>1178</v>
      </c>
      <c r="B604" s="215" t="s">
        <v>233</v>
      </c>
      <c r="C604" s="47" t="s">
        <v>622</v>
      </c>
      <c r="D604" s="91" t="s">
        <v>623</v>
      </c>
      <c r="E604" s="48"/>
      <c r="F604" s="48"/>
      <c r="G604" s="48"/>
      <c r="H604" s="48"/>
      <c r="I604" s="48"/>
      <c r="J604" s="48"/>
      <c r="K604" s="48"/>
      <c r="L604" s="215" t="s">
        <v>4</v>
      </c>
      <c r="M604" s="49">
        <v>3</v>
      </c>
      <c r="N604" s="235"/>
    </row>
    <row r="605" spans="1:14" ht="11.25">
      <c r="A605" s="50"/>
      <c r="B605" s="171"/>
      <c r="C605" s="52"/>
      <c r="D605" s="267" t="s">
        <v>1229</v>
      </c>
      <c r="E605" s="268">
        <v>1</v>
      </c>
      <c r="F605" s="54"/>
      <c r="G605" s="54"/>
      <c r="H605" s="54"/>
      <c r="I605" s="54"/>
      <c r="J605" s="54"/>
      <c r="K605" s="54"/>
      <c r="L605" s="54"/>
      <c r="M605" s="49">
        <v>1</v>
      </c>
      <c r="N605" s="241"/>
    </row>
    <row r="606" spans="1:14" ht="11.25">
      <c r="A606" s="50"/>
      <c r="B606" s="171"/>
      <c r="C606" s="52"/>
      <c r="D606" s="267" t="s">
        <v>1230</v>
      </c>
      <c r="E606" s="268">
        <v>2</v>
      </c>
      <c r="F606" s="54"/>
      <c r="G606" s="54"/>
      <c r="H606" s="54"/>
      <c r="I606" s="54"/>
      <c r="J606" s="54"/>
      <c r="K606" s="54"/>
      <c r="L606" s="54"/>
      <c r="M606" s="49">
        <v>2</v>
      </c>
      <c r="N606" s="241"/>
    </row>
    <row r="607" spans="1:14" ht="22.5">
      <c r="A607" s="256" t="s">
        <v>1179</v>
      </c>
      <c r="B607" s="215" t="s">
        <v>193</v>
      </c>
      <c r="C607" s="47">
        <v>39996</v>
      </c>
      <c r="D607" s="91" t="s">
        <v>1353</v>
      </c>
      <c r="E607" s="48"/>
      <c r="F607" s="48"/>
      <c r="G607" s="48"/>
      <c r="H607" s="48"/>
      <c r="I607" s="48"/>
      <c r="J607" s="48"/>
      <c r="K607" s="48"/>
      <c r="L607" s="215" t="s">
        <v>204</v>
      </c>
      <c r="M607" s="49">
        <v>282</v>
      </c>
      <c r="N607" s="235"/>
    </row>
    <row r="608" spans="1:14" ht="22.5">
      <c r="A608" s="50"/>
      <c r="B608" s="171"/>
      <c r="C608" s="52"/>
      <c r="D608" s="299" t="s">
        <v>897</v>
      </c>
      <c r="E608" s="300">
        <v>282</v>
      </c>
      <c r="F608" s="54"/>
      <c r="G608" s="54"/>
      <c r="H608" s="54"/>
      <c r="I608" s="54"/>
      <c r="J608" s="54"/>
      <c r="K608" s="54"/>
      <c r="L608" s="54"/>
      <c r="M608" s="49">
        <v>282</v>
      </c>
      <c r="N608" s="241"/>
    </row>
    <row r="609" spans="1:14" ht="11.25">
      <c r="A609" s="148">
        <v>16</v>
      </c>
      <c r="B609" s="39" t="s">
        <v>441</v>
      </c>
      <c r="C609" s="40"/>
      <c r="D609" s="40"/>
      <c r="E609" s="41"/>
      <c r="F609" s="41"/>
      <c r="G609" s="41"/>
      <c r="H609" s="41"/>
      <c r="I609" s="41"/>
      <c r="J609" s="41"/>
      <c r="K609" s="41"/>
      <c r="L609" s="41"/>
      <c r="M609" s="42"/>
      <c r="N609" s="240"/>
    </row>
    <row r="610" spans="1:14" ht="11.25">
      <c r="A610" s="212" t="s">
        <v>367</v>
      </c>
      <c r="B610" s="43" t="s">
        <v>442</v>
      </c>
      <c r="C610" s="44"/>
      <c r="D610" s="44"/>
      <c r="E610" s="45"/>
      <c r="F610" s="45"/>
      <c r="G610" s="45"/>
      <c r="H610" s="45"/>
      <c r="I610" s="45"/>
      <c r="J610" s="45"/>
      <c r="K610" s="45"/>
      <c r="L610" s="45"/>
      <c r="M610" s="46"/>
      <c r="N610" s="253"/>
    </row>
    <row r="611" spans="1:14" ht="22.5">
      <c r="A611" s="256" t="s">
        <v>368</v>
      </c>
      <c r="B611" s="215" t="s">
        <v>195</v>
      </c>
      <c r="C611" s="47" t="s">
        <v>440</v>
      </c>
      <c r="D611" s="91" t="s">
        <v>898</v>
      </c>
      <c r="E611" s="48"/>
      <c r="F611" s="48"/>
      <c r="G611" s="48"/>
      <c r="H611" s="48"/>
      <c r="I611" s="48"/>
      <c r="J611" s="48"/>
      <c r="K611" s="48"/>
      <c r="L611" s="215" t="s">
        <v>90</v>
      </c>
      <c r="M611" s="49">
        <v>27.170000000000005</v>
      </c>
      <c r="N611" s="254"/>
    </row>
    <row r="612" spans="1:14" ht="11.25">
      <c r="A612" s="50"/>
      <c r="B612" s="171"/>
      <c r="C612" s="52"/>
      <c r="D612" s="53" t="s">
        <v>573</v>
      </c>
      <c r="E612" s="54">
        <v>8</v>
      </c>
      <c r="F612" s="54"/>
      <c r="G612" s="54"/>
      <c r="H612" s="54">
        <v>2.7</v>
      </c>
      <c r="I612" s="54">
        <v>1.1</v>
      </c>
      <c r="J612" s="54"/>
      <c r="K612" s="54"/>
      <c r="L612" s="54"/>
      <c r="M612" s="49">
        <v>23.760000000000005</v>
      </c>
      <c r="N612" s="255"/>
    </row>
    <row r="613" spans="1:14" ht="11.25">
      <c r="A613" s="50"/>
      <c r="B613" s="171"/>
      <c r="C613" s="52"/>
      <c r="D613" s="53" t="s">
        <v>903</v>
      </c>
      <c r="E613" s="54">
        <v>1</v>
      </c>
      <c r="F613" s="54"/>
      <c r="G613" s="54"/>
      <c r="H613" s="54">
        <v>1.5</v>
      </c>
      <c r="I613" s="54">
        <v>1.1</v>
      </c>
      <c r="J613" s="54"/>
      <c r="K613" s="54"/>
      <c r="L613" s="54"/>
      <c r="M613" s="49">
        <v>1.6500000000000001</v>
      </c>
      <c r="N613" s="255"/>
    </row>
    <row r="614" spans="1:14" ht="11.25">
      <c r="A614" s="50"/>
      <c r="B614" s="171"/>
      <c r="C614" s="52"/>
      <c r="D614" s="53" t="s">
        <v>573</v>
      </c>
      <c r="E614" s="54">
        <v>2</v>
      </c>
      <c r="F614" s="54"/>
      <c r="G614" s="54"/>
      <c r="H614" s="54">
        <v>0.8</v>
      </c>
      <c r="I614" s="54">
        <v>1.1</v>
      </c>
      <c r="J614" s="54"/>
      <c r="K614" s="54"/>
      <c r="L614" s="54"/>
      <c r="M614" s="49">
        <v>1.7600000000000002</v>
      </c>
      <c r="N614" s="255"/>
    </row>
    <row r="615" spans="1:14" ht="33.75">
      <c r="A615" s="256" t="s">
        <v>404</v>
      </c>
      <c r="B615" s="215" t="s">
        <v>56</v>
      </c>
      <c r="C615" s="47">
        <v>95547</v>
      </c>
      <c r="D615" s="91" t="s">
        <v>152</v>
      </c>
      <c r="E615" s="48"/>
      <c r="F615" s="48"/>
      <c r="G615" s="48"/>
      <c r="H615" s="48"/>
      <c r="I615" s="48"/>
      <c r="J615" s="48"/>
      <c r="K615" s="48"/>
      <c r="L615" s="215" t="s">
        <v>89</v>
      </c>
      <c r="M615" s="49">
        <v>11</v>
      </c>
      <c r="N615" s="254"/>
    </row>
    <row r="616" spans="1:14" ht="11.25">
      <c r="A616" s="50"/>
      <c r="B616" s="171"/>
      <c r="C616" s="52"/>
      <c r="D616" s="53" t="s">
        <v>414</v>
      </c>
      <c r="E616" s="54">
        <v>11</v>
      </c>
      <c r="F616" s="54"/>
      <c r="G616" s="54"/>
      <c r="H616" s="54"/>
      <c r="I616" s="54"/>
      <c r="J616" s="54"/>
      <c r="K616" s="54"/>
      <c r="L616" s="54"/>
      <c r="M616" s="49">
        <v>11</v>
      </c>
      <c r="N616" s="255"/>
    </row>
    <row r="617" spans="1:14" ht="33.75">
      <c r="A617" s="256" t="s">
        <v>1234</v>
      </c>
      <c r="B617" s="215" t="s">
        <v>195</v>
      </c>
      <c r="C617" s="47" t="s">
        <v>899</v>
      </c>
      <c r="D617" s="91" t="s">
        <v>900</v>
      </c>
      <c r="E617" s="48"/>
      <c r="F617" s="48"/>
      <c r="G617" s="48"/>
      <c r="H617" s="48"/>
      <c r="I617" s="48"/>
      <c r="J617" s="48"/>
      <c r="K617" s="48"/>
      <c r="L617" s="215" t="s">
        <v>89</v>
      </c>
      <c r="M617" s="49">
        <v>11</v>
      </c>
      <c r="N617" s="254"/>
    </row>
    <row r="618" spans="1:14" ht="11.25">
      <c r="A618" s="50"/>
      <c r="B618" s="171"/>
      <c r="C618" s="52"/>
      <c r="D618" s="53" t="s">
        <v>414</v>
      </c>
      <c r="E618" s="54">
        <v>11</v>
      </c>
      <c r="F618" s="54"/>
      <c r="G618" s="54"/>
      <c r="H618" s="54"/>
      <c r="I618" s="54"/>
      <c r="J618" s="54"/>
      <c r="K618" s="54"/>
      <c r="L618" s="54"/>
      <c r="M618" s="49">
        <v>11</v>
      </c>
      <c r="N618" s="255"/>
    </row>
    <row r="619" spans="1:14" ht="22.5">
      <c r="A619" s="256" t="s">
        <v>1240</v>
      </c>
      <c r="B619" s="215" t="s">
        <v>195</v>
      </c>
      <c r="C619" s="47" t="s">
        <v>901</v>
      </c>
      <c r="D619" s="91" t="s">
        <v>902</v>
      </c>
      <c r="E619" s="48"/>
      <c r="F619" s="48"/>
      <c r="G619" s="48"/>
      <c r="H619" s="48"/>
      <c r="I619" s="48"/>
      <c r="J619" s="48"/>
      <c r="K619" s="48"/>
      <c r="L619" s="215" t="s">
        <v>89</v>
      </c>
      <c r="M619" s="49">
        <v>38</v>
      </c>
      <c r="N619" s="254"/>
    </row>
    <row r="620" spans="1:14" ht="11.25">
      <c r="A620" s="50"/>
      <c r="B620" s="171"/>
      <c r="C620" s="52"/>
      <c r="D620" s="53" t="s">
        <v>414</v>
      </c>
      <c r="E620" s="54">
        <v>38</v>
      </c>
      <c r="F620" s="54"/>
      <c r="G620" s="54"/>
      <c r="H620" s="54"/>
      <c r="I620" s="54"/>
      <c r="J620" s="54"/>
      <c r="K620" s="54"/>
      <c r="L620" s="54"/>
      <c r="M620" s="49">
        <v>38</v>
      </c>
      <c r="N620" s="255"/>
    </row>
    <row r="621" spans="1:14" ht="67.5">
      <c r="A621" s="256" t="s">
        <v>1241</v>
      </c>
      <c r="B621" s="215" t="s">
        <v>56</v>
      </c>
      <c r="C621" s="47">
        <v>86941</v>
      </c>
      <c r="D621" s="91" t="s">
        <v>149</v>
      </c>
      <c r="E621" s="48"/>
      <c r="F621" s="48"/>
      <c r="G621" s="48"/>
      <c r="H621" s="48"/>
      <c r="I621" s="48"/>
      <c r="J621" s="48"/>
      <c r="K621" s="48"/>
      <c r="L621" s="215" t="s">
        <v>89</v>
      </c>
      <c r="M621" s="49">
        <v>30</v>
      </c>
      <c r="N621" s="254"/>
    </row>
    <row r="622" spans="1:14" ht="11.25">
      <c r="A622" s="50"/>
      <c r="B622" s="171"/>
      <c r="C622" s="52"/>
      <c r="D622" s="53" t="s">
        <v>573</v>
      </c>
      <c r="E622" s="54">
        <v>30</v>
      </c>
      <c r="F622" s="54"/>
      <c r="G622" s="54"/>
      <c r="H622" s="54"/>
      <c r="I622" s="54"/>
      <c r="J622" s="54"/>
      <c r="K622" s="54"/>
      <c r="L622" s="54"/>
      <c r="M622" s="49">
        <v>30</v>
      </c>
      <c r="N622" s="255"/>
    </row>
    <row r="623" spans="1:14" ht="45">
      <c r="A623" s="256" t="s">
        <v>1242</v>
      </c>
      <c r="B623" s="215" t="s">
        <v>56</v>
      </c>
      <c r="C623" s="47">
        <v>95470</v>
      </c>
      <c r="D623" s="91" t="s">
        <v>150</v>
      </c>
      <c r="E623" s="48"/>
      <c r="F623" s="48"/>
      <c r="G623" s="48"/>
      <c r="H623" s="48"/>
      <c r="I623" s="48"/>
      <c r="J623" s="48"/>
      <c r="K623" s="48"/>
      <c r="L623" s="215" t="s">
        <v>89</v>
      </c>
      <c r="M623" s="49">
        <v>38</v>
      </c>
      <c r="N623" s="254"/>
    </row>
    <row r="624" spans="1:14" ht="11.25">
      <c r="A624" s="50"/>
      <c r="B624" s="171"/>
      <c r="C624" s="52"/>
      <c r="D624" s="53" t="s">
        <v>573</v>
      </c>
      <c r="E624" s="54">
        <v>38</v>
      </c>
      <c r="F624" s="54"/>
      <c r="G624" s="54"/>
      <c r="H624" s="54"/>
      <c r="I624" s="54"/>
      <c r="J624" s="54"/>
      <c r="K624" s="54"/>
      <c r="L624" s="54"/>
      <c r="M624" s="49">
        <v>38</v>
      </c>
      <c r="N624" s="255"/>
    </row>
    <row r="625" spans="1:14" ht="56.25">
      <c r="A625" s="256" t="s">
        <v>1252</v>
      </c>
      <c r="B625" s="215" t="s">
        <v>56</v>
      </c>
      <c r="C625" s="47">
        <v>95472</v>
      </c>
      <c r="D625" s="91" t="s">
        <v>151</v>
      </c>
      <c r="E625" s="48"/>
      <c r="F625" s="48"/>
      <c r="G625" s="48"/>
      <c r="H625" s="48"/>
      <c r="I625" s="48"/>
      <c r="J625" s="48"/>
      <c r="K625" s="48"/>
      <c r="L625" s="215" t="s">
        <v>89</v>
      </c>
      <c r="M625" s="49">
        <v>1</v>
      </c>
      <c r="N625" s="254"/>
    </row>
    <row r="626" spans="1:14" ht="11.25">
      <c r="A626" s="50"/>
      <c r="B626" s="171"/>
      <c r="C626" s="52"/>
      <c r="D626" s="53" t="s">
        <v>416</v>
      </c>
      <c r="E626" s="54">
        <v>1</v>
      </c>
      <c r="F626" s="54"/>
      <c r="G626" s="54"/>
      <c r="H626" s="54"/>
      <c r="I626" s="54"/>
      <c r="J626" s="54"/>
      <c r="K626" s="54"/>
      <c r="L626" s="54"/>
      <c r="M626" s="49">
        <v>1</v>
      </c>
      <c r="N626" s="255"/>
    </row>
    <row r="627" spans="1:14" ht="22.5">
      <c r="A627" s="256" t="s">
        <v>1253</v>
      </c>
      <c r="B627" s="215" t="s">
        <v>56</v>
      </c>
      <c r="C627" s="47">
        <v>100849</v>
      </c>
      <c r="D627" s="91" t="s">
        <v>153</v>
      </c>
      <c r="E627" s="48"/>
      <c r="F627" s="48"/>
      <c r="G627" s="48"/>
      <c r="H627" s="48"/>
      <c r="I627" s="48"/>
      <c r="J627" s="48"/>
      <c r="K627" s="48"/>
      <c r="L627" s="215" t="s">
        <v>89</v>
      </c>
      <c r="M627" s="49">
        <v>1</v>
      </c>
      <c r="N627" s="254"/>
    </row>
    <row r="628" spans="1:14" ht="11.25">
      <c r="A628" s="50"/>
      <c r="B628" s="171"/>
      <c r="C628" s="52"/>
      <c r="D628" s="53" t="s">
        <v>416</v>
      </c>
      <c r="E628" s="54">
        <v>1</v>
      </c>
      <c r="F628" s="54"/>
      <c r="G628" s="54"/>
      <c r="H628" s="54"/>
      <c r="I628" s="54"/>
      <c r="J628" s="54"/>
      <c r="K628" s="54"/>
      <c r="L628" s="54"/>
      <c r="M628" s="49">
        <v>1</v>
      </c>
      <c r="N628" s="255"/>
    </row>
    <row r="629" spans="1:14" ht="33.75">
      <c r="A629" s="256" t="s">
        <v>1254</v>
      </c>
      <c r="B629" s="215" t="s">
        <v>56</v>
      </c>
      <c r="C629" s="47">
        <v>100866</v>
      </c>
      <c r="D629" s="91" t="s">
        <v>156</v>
      </c>
      <c r="E629" s="48"/>
      <c r="F629" s="48"/>
      <c r="G629" s="48"/>
      <c r="H629" s="48"/>
      <c r="I629" s="48"/>
      <c r="J629" s="48"/>
      <c r="K629" s="48"/>
      <c r="L629" s="215" t="s">
        <v>89</v>
      </c>
      <c r="M629" s="49">
        <v>4</v>
      </c>
      <c r="N629" s="254"/>
    </row>
    <row r="630" spans="1:14" ht="11.25">
      <c r="A630" s="50"/>
      <c r="B630" s="171"/>
      <c r="C630" s="52"/>
      <c r="D630" s="53" t="s">
        <v>412</v>
      </c>
      <c r="E630" s="54">
        <v>4</v>
      </c>
      <c r="F630" s="54"/>
      <c r="G630" s="54"/>
      <c r="H630" s="54"/>
      <c r="I630" s="54"/>
      <c r="J630" s="54"/>
      <c r="K630" s="54"/>
      <c r="L630" s="54"/>
      <c r="M630" s="49">
        <v>4</v>
      </c>
      <c r="N630" s="255"/>
    </row>
    <row r="631" spans="1:14" ht="22.5">
      <c r="A631" s="256" t="s">
        <v>1255</v>
      </c>
      <c r="B631" s="215" t="s">
        <v>56</v>
      </c>
      <c r="C631" s="47">
        <v>100874</v>
      </c>
      <c r="D631" s="91" t="s">
        <v>157</v>
      </c>
      <c r="E631" s="48"/>
      <c r="F631" s="48"/>
      <c r="G631" s="48"/>
      <c r="H631" s="48"/>
      <c r="I631" s="48"/>
      <c r="J631" s="48"/>
      <c r="K631" s="48"/>
      <c r="L631" s="215" t="s">
        <v>89</v>
      </c>
      <c r="M631" s="49">
        <v>2</v>
      </c>
      <c r="N631" s="254"/>
    </row>
    <row r="632" spans="1:14" ht="11.25">
      <c r="A632" s="50"/>
      <c r="B632" s="171"/>
      <c r="C632" s="52"/>
      <c r="D632" s="269" t="s">
        <v>1233</v>
      </c>
      <c r="E632" s="268">
        <v>2</v>
      </c>
      <c r="F632" s="54"/>
      <c r="G632" s="54"/>
      <c r="H632" s="54"/>
      <c r="I632" s="54"/>
      <c r="J632" s="54"/>
      <c r="K632" s="54"/>
      <c r="L632" s="54"/>
      <c r="M632" s="49">
        <v>2</v>
      </c>
      <c r="N632" s="255"/>
    </row>
    <row r="633" spans="1:14" ht="11.25">
      <c r="A633" s="148">
        <v>17</v>
      </c>
      <c r="B633" s="39" t="s">
        <v>419</v>
      </c>
      <c r="C633" s="40"/>
      <c r="D633" s="40"/>
      <c r="E633" s="41"/>
      <c r="F633" s="41"/>
      <c r="G633" s="41"/>
      <c r="H633" s="41"/>
      <c r="I633" s="41"/>
      <c r="J633" s="41"/>
      <c r="K633" s="41"/>
      <c r="L633" s="41"/>
      <c r="M633" s="42"/>
      <c r="N633" s="240"/>
    </row>
    <row r="634" spans="1:14" ht="11.25">
      <c r="A634" s="212" t="s">
        <v>405</v>
      </c>
      <c r="B634" s="43" t="s">
        <v>1235</v>
      </c>
      <c r="C634" s="44"/>
      <c r="D634" s="44"/>
      <c r="E634" s="45"/>
      <c r="F634" s="45"/>
      <c r="G634" s="45"/>
      <c r="H634" s="45"/>
      <c r="I634" s="45"/>
      <c r="J634" s="45"/>
      <c r="K634" s="45"/>
      <c r="L634" s="45"/>
      <c r="M634" s="46"/>
      <c r="N634" s="253"/>
    </row>
    <row r="635" spans="1:14" ht="67.5">
      <c r="A635" s="256" t="s">
        <v>406</v>
      </c>
      <c r="B635" s="215" t="s">
        <v>56</v>
      </c>
      <c r="C635" s="47">
        <v>99837</v>
      </c>
      <c r="D635" s="91" t="s">
        <v>1270</v>
      </c>
      <c r="E635" s="48"/>
      <c r="F635" s="48"/>
      <c r="G635" s="48"/>
      <c r="H635" s="48"/>
      <c r="I635" s="48"/>
      <c r="J635" s="48"/>
      <c r="K635" s="48"/>
      <c r="L635" s="215" t="s">
        <v>54</v>
      </c>
      <c r="M635" s="49">
        <v>200.55</v>
      </c>
      <c r="N635" s="254"/>
    </row>
    <row r="636" spans="1:14" ht="11.25">
      <c r="A636" s="50"/>
      <c r="B636" s="171"/>
      <c r="C636" s="52"/>
      <c r="D636" s="269" t="s">
        <v>1232</v>
      </c>
      <c r="E636" s="268">
        <v>200.55</v>
      </c>
      <c r="F636" s="54"/>
      <c r="G636" s="54"/>
      <c r="H636" s="54"/>
      <c r="I636" s="54"/>
      <c r="J636" s="54"/>
      <c r="K636" s="54"/>
      <c r="L636" s="54"/>
      <c r="M636" s="49">
        <v>200.55</v>
      </c>
      <c r="N636" s="255"/>
    </row>
    <row r="637" spans="1:14" ht="22.5">
      <c r="A637" s="256" t="s">
        <v>407</v>
      </c>
      <c r="B637" s="215" t="s">
        <v>56</v>
      </c>
      <c r="C637" s="47">
        <v>99857</v>
      </c>
      <c r="D637" s="91" t="s">
        <v>1271</v>
      </c>
      <c r="E637" s="48"/>
      <c r="F637" s="48"/>
      <c r="G637" s="48"/>
      <c r="H637" s="48"/>
      <c r="I637" s="48"/>
      <c r="J637" s="48"/>
      <c r="K637" s="48"/>
      <c r="L637" s="215" t="s">
        <v>54</v>
      </c>
      <c r="M637" s="49">
        <v>177.85</v>
      </c>
      <c r="N637" s="254"/>
    </row>
    <row r="638" spans="1:14" ht="11.25">
      <c r="A638" s="50"/>
      <c r="B638" s="171"/>
      <c r="C638" s="52"/>
      <c r="D638" s="269" t="s">
        <v>1231</v>
      </c>
      <c r="E638" s="268">
        <v>177.85</v>
      </c>
      <c r="F638" s="54"/>
      <c r="G638" s="54"/>
      <c r="H638" s="54"/>
      <c r="I638" s="54"/>
      <c r="J638" s="54"/>
      <c r="K638" s="54"/>
      <c r="L638" s="54"/>
      <c r="M638" s="49">
        <v>177.85</v>
      </c>
      <c r="N638" s="255"/>
    </row>
    <row r="639" spans="1:14" ht="11.25">
      <c r="A639" s="256" t="s">
        <v>1256</v>
      </c>
      <c r="B639" s="215" t="s">
        <v>195</v>
      </c>
      <c r="C639" s="47" t="s">
        <v>394</v>
      </c>
      <c r="D639" s="91" t="s">
        <v>670</v>
      </c>
      <c r="E639" s="48"/>
      <c r="F639" s="48"/>
      <c r="G639" s="48"/>
      <c r="H639" s="48"/>
      <c r="I639" s="48"/>
      <c r="J639" s="48"/>
      <c r="K639" s="48"/>
      <c r="L639" s="215" t="s">
        <v>89</v>
      </c>
      <c r="M639" s="49">
        <v>267</v>
      </c>
      <c r="N639" s="254"/>
    </row>
    <row r="640" spans="1:14" ht="22.5">
      <c r="A640" s="50"/>
      <c r="B640" s="171"/>
      <c r="C640" s="52"/>
      <c r="D640" s="267" t="s">
        <v>1236</v>
      </c>
      <c r="E640" s="268">
        <v>267</v>
      </c>
      <c r="F640" s="54"/>
      <c r="G640" s="54"/>
      <c r="H640" s="54"/>
      <c r="I640" s="54"/>
      <c r="J640" s="54"/>
      <c r="K640" s="54"/>
      <c r="L640" s="54"/>
      <c r="M640" s="49">
        <v>267</v>
      </c>
      <c r="N640" s="255"/>
    </row>
    <row r="641" spans="1:14" ht="11.25">
      <c r="A641" s="256" t="s">
        <v>1257</v>
      </c>
      <c r="B641" s="215" t="s">
        <v>195</v>
      </c>
      <c r="C641" s="47" t="s">
        <v>395</v>
      </c>
      <c r="D641" s="91" t="s">
        <v>672</v>
      </c>
      <c r="E641" s="48"/>
      <c r="F641" s="48"/>
      <c r="G641" s="48"/>
      <c r="H641" s="48"/>
      <c r="I641" s="48"/>
      <c r="J641" s="48"/>
      <c r="K641" s="48"/>
      <c r="L641" s="215" t="s">
        <v>89</v>
      </c>
      <c r="M641" s="49">
        <v>165</v>
      </c>
      <c r="N641" s="254"/>
    </row>
    <row r="642" spans="1:14" ht="11.25">
      <c r="A642" s="50"/>
      <c r="B642" s="171"/>
      <c r="C642" s="52"/>
      <c r="D642" s="267" t="s">
        <v>1237</v>
      </c>
      <c r="E642" s="268">
        <v>165</v>
      </c>
      <c r="F642" s="54"/>
      <c r="G642" s="54"/>
      <c r="H642" s="54"/>
      <c r="I642" s="54"/>
      <c r="J642" s="54"/>
      <c r="K642" s="54"/>
      <c r="L642" s="54"/>
      <c r="M642" s="49">
        <v>165</v>
      </c>
      <c r="N642" s="255"/>
    </row>
    <row r="643" spans="1:14" ht="11.25">
      <c r="A643" s="256" t="s">
        <v>1258</v>
      </c>
      <c r="B643" s="215" t="s">
        <v>233</v>
      </c>
      <c r="C643" s="47" t="s">
        <v>666</v>
      </c>
      <c r="D643" s="91" t="s">
        <v>667</v>
      </c>
      <c r="E643" s="48"/>
      <c r="F643" s="48"/>
      <c r="G643" s="48"/>
      <c r="H643" s="48"/>
      <c r="I643" s="48"/>
      <c r="J643" s="48"/>
      <c r="K643" s="48"/>
      <c r="L643" s="215" t="s">
        <v>4</v>
      </c>
      <c r="M643" s="49">
        <v>15</v>
      </c>
      <c r="N643" s="254"/>
    </row>
    <row r="644" spans="1:14" ht="11.25">
      <c r="A644" s="50"/>
      <c r="B644" s="171"/>
      <c r="C644" s="52"/>
      <c r="D644" s="267" t="s">
        <v>1238</v>
      </c>
      <c r="E644" s="268">
        <v>15</v>
      </c>
      <c r="F644" s="54"/>
      <c r="G644" s="54"/>
      <c r="H644" s="54"/>
      <c r="I644" s="54"/>
      <c r="J644" s="54"/>
      <c r="K644" s="54"/>
      <c r="L644" s="54"/>
      <c r="M644" s="49">
        <v>15</v>
      </c>
      <c r="N644" s="255"/>
    </row>
    <row r="645" spans="1:14" ht="11.25">
      <c r="A645" s="256" t="s">
        <v>1259</v>
      </c>
      <c r="B645" s="215" t="s">
        <v>233</v>
      </c>
      <c r="C645" s="47" t="s">
        <v>669</v>
      </c>
      <c r="D645" s="91" t="s">
        <v>670</v>
      </c>
      <c r="E645" s="48"/>
      <c r="F645" s="48"/>
      <c r="G645" s="48"/>
      <c r="H645" s="48"/>
      <c r="I645" s="48"/>
      <c r="J645" s="48"/>
      <c r="K645" s="48"/>
      <c r="L645" s="215" t="s">
        <v>4</v>
      </c>
      <c r="M645" s="49">
        <v>1</v>
      </c>
      <c r="N645" s="254"/>
    </row>
    <row r="646" spans="1:14" ht="11.25">
      <c r="A646" s="50"/>
      <c r="B646" s="171"/>
      <c r="C646" s="52"/>
      <c r="D646" s="267" t="s">
        <v>1239</v>
      </c>
      <c r="E646" s="268">
        <v>1</v>
      </c>
      <c r="F646" s="54"/>
      <c r="G646" s="54"/>
      <c r="H646" s="54"/>
      <c r="I646" s="54"/>
      <c r="J646" s="54"/>
      <c r="K646" s="54"/>
      <c r="L646" s="54"/>
      <c r="M646" s="49">
        <v>1</v>
      </c>
      <c r="N646" s="255"/>
    </row>
    <row r="647" spans="1:14" ht="11.25">
      <c r="A647" s="212" t="s">
        <v>953</v>
      </c>
      <c r="B647" s="43" t="s">
        <v>963</v>
      </c>
      <c r="C647" s="44"/>
      <c r="D647" s="44"/>
      <c r="E647" s="45"/>
      <c r="F647" s="45"/>
      <c r="G647" s="45"/>
      <c r="H647" s="45"/>
      <c r="I647" s="45"/>
      <c r="J647" s="45"/>
      <c r="K647" s="45"/>
      <c r="L647" s="45"/>
      <c r="M647" s="46"/>
      <c r="N647" s="253"/>
    </row>
    <row r="648" spans="1:14" ht="11.25">
      <c r="A648" s="256" t="s">
        <v>954</v>
      </c>
      <c r="B648" s="215" t="s">
        <v>233</v>
      </c>
      <c r="C648" s="47" t="s">
        <v>675</v>
      </c>
      <c r="D648" s="91" t="s">
        <v>676</v>
      </c>
      <c r="E648" s="48"/>
      <c r="F648" s="48"/>
      <c r="G648" s="48"/>
      <c r="H648" s="48"/>
      <c r="I648" s="48"/>
      <c r="J648" s="48"/>
      <c r="K648" s="48"/>
      <c r="L648" s="215" t="s">
        <v>4</v>
      </c>
      <c r="M648" s="49">
        <v>1</v>
      </c>
      <c r="N648" s="254"/>
    </row>
    <row r="649" spans="1:14" ht="11.25">
      <c r="A649" s="50"/>
      <c r="B649" s="171"/>
      <c r="C649" s="52"/>
      <c r="D649" s="53" t="s">
        <v>906</v>
      </c>
      <c r="E649" s="54">
        <v>1</v>
      </c>
      <c r="F649" s="54"/>
      <c r="G649" s="54"/>
      <c r="H649" s="54"/>
      <c r="I649" s="54"/>
      <c r="J649" s="54"/>
      <c r="K649" s="54"/>
      <c r="L649" s="54"/>
      <c r="M649" s="49">
        <v>1</v>
      </c>
      <c r="N649" s="255"/>
    </row>
    <row r="650" spans="1:14" ht="11.25">
      <c r="A650" s="148">
        <v>18</v>
      </c>
      <c r="B650" s="39" t="s">
        <v>351</v>
      </c>
      <c r="C650" s="40"/>
      <c r="D650" s="40"/>
      <c r="E650" s="41"/>
      <c r="F650" s="41"/>
      <c r="G650" s="41"/>
      <c r="H650" s="41"/>
      <c r="I650" s="41"/>
      <c r="J650" s="41"/>
      <c r="K650" s="41"/>
      <c r="L650" s="41"/>
      <c r="M650" s="42"/>
      <c r="N650" s="240"/>
    </row>
    <row r="651" spans="1:14" ht="11.25">
      <c r="A651" s="212" t="s">
        <v>408</v>
      </c>
      <c r="B651" s="43" t="s">
        <v>352</v>
      </c>
      <c r="C651" s="44"/>
      <c r="D651" s="44"/>
      <c r="E651" s="45"/>
      <c r="F651" s="45"/>
      <c r="G651" s="45"/>
      <c r="H651" s="45"/>
      <c r="I651" s="45"/>
      <c r="J651" s="45"/>
      <c r="K651" s="45"/>
      <c r="L651" s="45"/>
      <c r="M651" s="46"/>
      <c r="N651" s="253"/>
    </row>
    <row r="652" spans="1:14" ht="33.75">
      <c r="A652" s="256" t="s">
        <v>409</v>
      </c>
      <c r="B652" s="215" t="s">
        <v>56</v>
      </c>
      <c r="C652" s="47">
        <v>97599</v>
      </c>
      <c r="D652" s="91" t="s">
        <v>138</v>
      </c>
      <c r="E652" s="48"/>
      <c r="F652" s="48"/>
      <c r="G652" s="48"/>
      <c r="H652" s="48"/>
      <c r="I652" s="48"/>
      <c r="J652" s="48"/>
      <c r="K652" s="48"/>
      <c r="L652" s="215" t="s">
        <v>89</v>
      </c>
      <c r="M652" s="49">
        <v>19</v>
      </c>
      <c r="N652" s="254"/>
    </row>
    <row r="653" spans="1:14" ht="11.25">
      <c r="A653" s="50"/>
      <c r="B653" s="171"/>
      <c r="C653" s="52"/>
      <c r="D653" s="53" t="s">
        <v>353</v>
      </c>
      <c r="E653" s="54">
        <v>19</v>
      </c>
      <c r="F653" s="54"/>
      <c r="G653" s="54"/>
      <c r="H653" s="54"/>
      <c r="I653" s="54"/>
      <c r="J653" s="54"/>
      <c r="K653" s="54"/>
      <c r="L653" s="54"/>
      <c r="M653" s="49">
        <v>19</v>
      </c>
      <c r="N653" s="255"/>
    </row>
    <row r="654" spans="1:14" ht="22.5">
      <c r="A654" s="256" t="s">
        <v>1260</v>
      </c>
      <c r="B654" s="215" t="s">
        <v>233</v>
      </c>
      <c r="C654" s="47" t="s">
        <v>696</v>
      </c>
      <c r="D654" s="91" t="s">
        <v>697</v>
      </c>
      <c r="E654" s="48"/>
      <c r="F654" s="48"/>
      <c r="G654" s="48"/>
      <c r="H654" s="48"/>
      <c r="I654" s="48"/>
      <c r="J654" s="48"/>
      <c r="K654" s="48"/>
      <c r="L654" s="215" t="s">
        <v>90</v>
      </c>
      <c r="M654" s="49">
        <v>14</v>
      </c>
      <c r="N654" s="254"/>
    </row>
    <row r="655" spans="1:14" ht="33.75">
      <c r="A655" s="50"/>
      <c r="B655" s="171"/>
      <c r="C655" s="52"/>
      <c r="D655" s="53" t="s">
        <v>458</v>
      </c>
      <c r="E655" s="54">
        <v>14</v>
      </c>
      <c r="F655" s="54"/>
      <c r="G655" s="54"/>
      <c r="H655" s="54"/>
      <c r="I655" s="54"/>
      <c r="J655" s="54"/>
      <c r="K655" s="54"/>
      <c r="L655" s="54"/>
      <c r="M655" s="49">
        <v>14</v>
      </c>
      <c r="N655" s="255"/>
    </row>
    <row r="656" spans="1:14" ht="11.25">
      <c r="A656" s="212" t="s">
        <v>1247</v>
      </c>
      <c r="B656" s="43" t="s">
        <v>361</v>
      </c>
      <c r="C656" s="44"/>
      <c r="D656" s="44"/>
      <c r="E656" s="45"/>
      <c r="F656" s="45"/>
      <c r="G656" s="45"/>
      <c r="H656" s="45"/>
      <c r="I656" s="45"/>
      <c r="J656" s="45"/>
      <c r="K656" s="45"/>
      <c r="L656" s="45"/>
      <c r="M656" s="46"/>
      <c r="N656" s="253"/>
    </row>
    <row r="657" spans="1:14" ht="45">
      <c r="A657" s="256" t="s">
        <v>1249</v>
      </c>
      <c r="B657" s="215" t="s">
        <v>193</v>
      </c>
      <c r="C657" s="47">
        <v>37558</v>
      </c>
      <c r="D657" s="91" t="s">
        <v>1337</v>
      </c>
      <c r="E657" s="48"/>
      <c r="F657" s="48"/>
      <c r="G657" s="48"/>
      <c r="H657" s="48"/>
      <c r="I657" s="48"/>
      <c r="J657" s="48"/>
      <c r="K657" s="48"/>
      <c r="L657" s="215" t="s">
        <v>202</v>
      </c>
      <c r="M657" s="49">
        <v>23</v>
      </c>
      <c r="N657" s="254"/>
    </row>
    <row r="658" spans="1:14" ht="11.25">
      <c r="A658" s="50"/>
      <c r="B658" s="171"/>
      <c r="C658" s="52"/>
      <c r="D658" s="53" t="s">
        <v>362</v>
      </c>
      <c r="E658" s="54">
        <v>23</v>
      </c>
      <c r="F658" s="54"/>
      <c r="G658" s="54"/>
      <c r="H658" s="54"/>
      <c r="I658" s="54"/>
      <c r="J658" s="54"/>
      <c r="K658" s="54"/>
      <c r="L658" s="54"/>
      <c r="M658" s="49">
        <v>23</v>
      </c>
      <c r="N658" s="255"/>
    </row>
    <row r="659" spans="1:14" ht="11.25">
      <c r="A659" s="212" t="s">
        <v>1261</v>
      </c>
      <c r="B659" s="43" t="s">
        <v>363</v>
      </c>
      <c r="C659" s="44"/>
      <c r="D659" s="44"/>
      <c r="E659" s="45"/>
      <c r="F659" s="45"/>
      <c r="G659" s="45"/>
      <c r="H659" s="45"/>
      <c r="I659" s="45"/>
      <c r="J659" s="45"/>
      <c r="K659" s="45"/>
      <c r="L659" s="45"/>
      <c r="M659" s="46"/>
      <c r="N659" s="253"/>
    </row>
    <row r="660" spans="1:14" ht="22.5">
      <c r="A660" s="256" t="s">
        <v>1262</v>
      </c>
      <c r="B660" s="215" t="s">
        <v>193</v>
      </c>
      <c r="C660" s="47">
        <v>10891</v>
      </c>
      <c r="D660" s="91" t="s">
        <v>1321</v>
      </c>
      <c r="E660" s="48"/>
      <c r="F660" s="48"/>
      <c r="G660" s="48"/>
      <c r="H660" s="48"/>
      <c r="I660" s="48"/>
      <c r="J660" s="48"/>
      <c r="K660" s="48"/>
      <c r="L660" s="215" t="s">
        <v>202</v>
      </c>
      <c r="M660" s="49">
        <v>9</v>
      </c>
      <c r="N660" s="254"/>
    </row>
    <row r="661" spans="1:14" ht="11.25">
      <c r="A661" s="50"/>
      <c r="B661" s="171"/>
      <c r="C661" s="52"/>
      <c r="D661" s="53" t="s">
        <v>364</v>
      </c>
      <c r="E661" s="54">
        <v>9</v>
      </c>
      <c r="F661" s="54"/>
      <c r="G661" s="54"/>
      <c r="H661" s="54"/>
      <c r="I661" s="54"/>
      <c r="J661" s="54"/>
      <c r="K661" s="54"/>
      <c r="L661" s="54"/>
      <c r="M661" s="49">
        <v>9</v>
      </c>
      <c r="N661" s="255"/>
    </row>
    <row r="662" spans="1:14" ht="11.25">
      <c r="A662" s="256" t="s">
        <v>1263</v>
      </c>
      <c r="B662" s="215" t="s">
        <v>233</v>
      </c>
      <c r="C662" s="47" t="s">
        <v>907</v>
      </c>
      <c r="D662" s="91" t="s">
        <v>909</v>
      </c>
      <c r="E662" s="48"/>
      <c r="F662" s="48"/>
      <c r="G662" s="48"/>
      <c r="H662" s="48"/>
      <c r="I662" s="48"/>
      <c r="J662" s="48"/>
      <c r="K662" s="48"/>
      <c r="L662" s="215" t="s">
        <v>89</v>
      </c>
      <c r="M662" s="49">
        <v>9</v>
      </c>
      <c r="N662" s="254"/>
    </row>
    <row r="663" spans="1:14" ht="11.25">
      <c r="A663" s="50"/>
      <c r="B663" s="171"/>
      <c r="C663" s="52"/>
      <c r="D663" s="53" t="s">
        <v>365</v>
      </c>
      <c r="E663" s="54">
        <v>9</v>
      </c>
      <c r="F663" s="54"/>
      <c r="G663" s="54"/>
      <c r="H663" s="54"/>
      <c r="I663" s="54"/>
      <c r="J663" s="54"/>
      <c r="K663" s="54"/>
      <c r="L663" s="54"/>
      <c r="M663" s="49">
        <v>9</v>
      </c>
      <c r="N663" s="255"/>
    </row>
    <row r="664" spans="1:14" ht="11.25">
      <c r="A664" s="256" t="s">
        <v>1264</v>
      </c>
      <c r="B664" s="215" t="s">
        <v>233</v>
      </c>
      <c r="C664" s="47" t="s">
        <v>908</v>
      </c>
      <c r="D664" s="91" t="s">
        <v>911</v>
      </c>
      <c r="E664" s="48"/>
      <c r="F664" s="48"/>
      <c r="G664" s="48"/>
      <c r="H664" s="48"/>
      <c r="I664" s="48"/>
      <c r="J664" s="48"/>
      <c r="K664" s="48"/>
      <c r="L664" s="215" t="s">
        <v>89</v>
      </c>
      <c r="M664" s="49">
        <v>9</v>
      </c>
      <c r="N664" s="254"/>
    </row>
    <row r="665" spans="1:14" ht="11.25">
      <c r="A665" s="50"/>
      <c r="B665" s="171"/>
      <c r="C665" s="52"/>
      <c r="D665" s="53" t="s">
        <v>366</v>
      </c>
      <c r="E665" s="54">
        <v>9</v>
      </c>
      <c r="F665" s="54"/>
      <c r="G665" s="54"/>
      <c r="H665" s="54"/>
      <c r="I665" s="54"/>
      <c r="J665" s="54"/>
      <c r="K665" s="54"/>
      <c r="L665" s="54"/>
      <c r="M665" s="49">
        <v>9</v>
      </c>
      <c r="N665" s="255"/>
    </row>
    <row r="666" spans="1:14" ht="11.25">
      <c r="A666" s="148">
        <v>19</v>
      </c>
      <c r="B666" s="39" t="s">
        <v>443</v>
      </c>
      <c r="C666" s="40"/>
      <c r="D666" s="40"/>
      <c r="E666" s="41"/>
      <c r="F666" s="41"/>
      <c r="G666" s="41"/>
      <c r="H666" s="41"/>
      <c r="I666" s="41"/>
      <c r="J666" s="41"/>
      <c r="K666" s="41"/>
      <c r="L666" s="41"/>
      <c r="M666" s="42"/>
      <c r="N666" s="240"/>
    </row>
    <row r="667" spans="1:14" ht="11.25">
      <c r="A667" s="212" t="s">
        <v>410</v>
      </c>
      <c r="B667" s="43" t="s">
        <v>210</v>
      </c>
      <c r="C667" s="44"/>
      <c r="D667" s="44"/>
      <c r="E667" s="45"/>
      <c r="F667" s="45"/>
      <c r="G667" s="45"/>
      <c r="H667" s="45"/>
      <c r="I667" s="45"/>
      <c r="J667" s="45"/>
      <c r="K667" s="45"/>
      <c r="L667" s="45"/>
      <c r="M667" s="46"/>
      <c r="N667" s="240"/>
    </row>
    <row r="668" spans="1:14" ht="22.5">
      <c r="A668" s="256" t="s">
        <v>411</v>
      </c>
      <c r="B668" s="215" t="s">
        <v>233</v>
      </c>
      <c r="C668" s="47" t="s">
        <v>678</v>
      </c>
      <c r="D668" s="91" t="s">
        <v>679</v>
      </c>
      <c r="E668" s="48"/>
      <c r="F668" s="48"/>
      <c r="G668" s="48"/>
      <c r="H668" s="48"/>
      <c r="I668" s="48"/>
      <c r="J668" s="48"/>
      <c r="K668" s="48"/>
      <c r="L668" s="215" t="s">
        <v>4</v>
      </c>
      <c r="M668" s="49">
        <v>2</v>
      </c>
      <c r="N668" s="235"/>
    </row>
    <row r="669" spans="1:14" ht="11.25">
      <c r="A669" s="50"/>
      <c r="B669" s="171"/>
      <c r="C669" s="52"/>
      <c r="D669" s="267" t="s">
        <v>1243</v>
      </c>
      <c r="E669" s="268">
        <v>2</v>
      </c>
      <c r="F669" s="54"/>
      <c r="G669" s="54"/>
      <c r="H669" s="54"/>
      <c r="I669" s="54"/>
      <c r="J669" s="54"/>
      <c r="K669" s="54"/>
      <c r="L669" s="54"/>
      <c r="M669" s="49">
        <v>2</v>
      </c>
      <c r="N669" s="241"/>
    </row>
    <row r="670" spans="1:14" ht="22.5">
      <c r="A670" s="256" t="s">
        <v>1265</v>
      </c>
      <c r="B670" s="215" t="s">
        <v>233</v>
      </c>
      <c r="C670" s="47" t="s">
        <v>683</v>
      </c>
      <c r="D670" s="91" t="s">
        <v>684</v>
      </c>
      <c r="E670" s="48"/>
      <c r="F670" s="48"/>
      <c r="G670" s="48"/>
      <c r="H670" s="48"/>
      <c r="I670" s="48"/>
      <c r="J670" s="48"/>
      <c r="K670" s="48"/>
      <c r="L670" s="215" t="s">
        <v>4</v>
      </c>
      <c r="M670" s="49">
        <v>1</v>
      </c>
      <c r="N670" s="235"/>
    </row>
    <row r="671" spans="1:14" ht="11.25">
      <c r="A671" s="50"/>
      <c r="B671" s="171"/>
      <c r="C671" s="52"/>
      <c r="D671" s="267" t="s">
        <v>1244</v>
      </c>
      <c r="E671" s="268">
        <v>1</v>
      </c>
      <c r="F671" s="54"/>
      <c r="G671" s="54"/>
      <c r="H671" s="54"/>
      <c r="I671" s="54"/>
      <c r="J671" s="54"/>
      <c r="K671" s="54"/>
      <c r="L671" s="54"/>
      <c r="M671" s="49">
        <v>1</v>
      </c>
      <c r="N671" s="241"/>
    </row>
    <row r="672" spans="1:14" ht="22.5">
      <c r="A672" s="256" t="s">
        <v>1266</v>
      </c>
      <c r="B672" s="215" t="s">
        <v>233</v>
      </c>
      <c r="C672" s="47" t="s">
        <v>685</v>
      </c>
      <c r="D672" s="91" t="s">
        <v>686</v>
      </c>
      <c r="E672" s="48"/>
      <c r="F672" s="48"/>
      <c r="G672" s="48"/>
      <c r="H672" s="48"/>
      <c r="I672" s="48"/>
      <c r="J672" s="48"/>
      <c r="K672" s="48"/>
      <c r="L672" s="215" t="s">
        <v>90</v>
      </c>
      <c r="M672" s="49">
        <v>840.12</v>
      </c>
      <c r="N672" s="235"/>
    </row>
    <row r="673" spans="1:14" ht="11.25">
      <c r="A673" s="50"/>
      <c r="B673" s="171"/>
      <c r="C673" s="52"/>
      <c r="D673" s="267" t="s">
        <v>1245</v>
      </c>
      <c r="E673" s="268">
        <v>840.12</v>
      </c>
      <c r="F673" s="268"/>
      <c r="G673" s="268"/>
      <c r="H673" s="268"/>
      <c r="I673" s="268"/>
      <c r="J673" s="54"/>
      <c r="K673" s="54"/>
      <c r="L673" s="54"/>
      <c r="M673" s="49">
        <v>840.12</v>
      </c>
      <c r="N673" s="241"/>
    </row>
    <row r="674" spans="1:14" ht="11.25">
      <c r="A674" s="212" t="s">
        <v>501</v>
      </c>
      <c r="B674" s="43" t="s">
        <v>1248</v>
      </c>
      <c r="C674" s="44"/>
      <c r="D674" s="44"/>
      <c r="E674" s="45"/>
      <c r="F674" s="45"/>
      <c r="G674" s="45"/>
      <c r="H674" s="45"/>
      <c r="I674" s="45"/>
      <c r="J674" s="45"/>
      <c r="K674" s="45"/>
      <c r="L674" s="45"/>
      <c r="M674" s="46"/>
      <c r="N674" s="240"/>
    </row>
    <row r="675" spans="1:14" ht="33.75">
      <c r="A675" s="256" t="s">
        <v>1267</v>
      </c>
      <c r="B675" s="215" t="s">
        <v>56</v>
      </c>
      <c r="C675" s="47">
        <v>97097</v>
      </c>
      <c r="D675" s="91" t="s">
        <v>322</v>
      </c>
      <c r="E675" s="48"/>
      <c r="F675" s="48"/>
      <c r="G675" s="48"/>
      <c r="H675" s="48"/>
      <c r="I675" s="48"/>
      <c r="J675" s="48"/>
      <c r="K675" s="48"/>
      <c r="L675" s="215" t="s">
        <v>90</v>
      </c>
      <c r="M675" s="49">
        <v>980.64</v>
      </c>
      <c r="N675" s="235"/>
    </row>
    <row r="676" spans="1:14" ht="11.25">
      <c r="A676" s="50"/>
      <c r="B676" s="171"/>
      <c r="C676" s="52"/>
      <c r="D676" s="267" t="s">
        <v>1246</v>
      </c>
      <c r="E676" s="268">
        <v>980.64</v>
      </c>
      <c r="F676" s="54"/>
      <c r="G676" s="54"/>
      <c r="H676" s="54"/>
      <c r="I676" s="54"/>
      <c r="J676" s="54"/>
      <c r="K676" s="54"/>
      <c r="L676" s="54"/>
      <c r="M676" s="49">
        <v>980.64</v>
      </c>
      <c r="N676" s="241"/>
    </row>
    <row r="677" spans="1:14" ht="33.75">
      <c r="A677" s="256" t="s">
        <v>1268</v>
      </c>
      <c r="B677" s="215" t="s">
        <v>56</v>
      </c>
      <c r="C677" s="47">
        <v>102504</v>
      </c>
      <c r="D677" s="91" t="s">
        <v>163</v>
      </c>
      <c r="E677" s="48"/>
      <c r="F677" s="48"/>
      <c r="G677" s="48"/>
      <c r="H677" s="48"/>
      <c r="I677" s="48"/>
      <c r="J677" s="48"/>
      <c r="K677" s="48"/>
      <c r="L677" s="215" t="s">
        <v>54</v>
      </c>
      <c r="M677" s="49">
        <v>409.4</v>
      </c>
      <c r="N677" s="235"/>
    </row>
    <row r="678" spans="1:14" ht="11.25">
      <c r="A678" s="50"/>
      <c r="B678" s="171"/>
      <c r="C678" s="52"/>
      <c r="D678" s="267" t="s">
        <v>1250</v>
      </c>
      <c r="E678" s="268">
        <v>409.4</v>
      </c>
      <c r="F678" s="54"/>
      <c r="G678" s="54"/>
      <c r="H678" s="54"/>
      <c r="I678" s="54"/>
      <c r="J678" s="54"/>
      <c r="K678" s="54"/>
      <c r="L678" s="54"/>
      <c r="M678" s="49">
        <v>409.4</v>
      </c>
      <c r="N678" s="241"/>
    </row>
    <row r="679" spans="1:14" ht="11.25">
      <c r="A679" s="148">
        <v>20</v>
      </c>
      <c r="B679" s="39" t="s">
        <v>311</v>
      </c>
      <c r="C679" s="40"/>
      <c r="D679" s="330"/>
      <c r="E679" s="331"/>
      <c r="F679" s="41"/>
      <c r="G679" s="41"/>
      <c r="H679" s="41"/>
      <c r="I679" s="41"/>
      <c r="J679" s="41"/>
      <c r="K679" s="41"/>
      <c r="L679" s="41"/>
      <c r="M679" s="42"/>
      <c r="N679" s="240"/>
    </row>
    <row r="680" spans="1:14" ht="11.25">
      <c r="A680" s="212" t="s">
        <v>417</v>
      </c>
      <c r="B680" s="43" t="s">
        <v>312</v>
      </c>
      <c r="C680" s="44"/>
      <c r="D680" s="44"/>
      <c r="E680" s="45"/>
      <c r="F680" s="45"/>
      <c r="G680" s="45"/>
      <c r="H680" s="45"/>
      <c r="I680" s="45"/>
      <c r="J680" s="45"/>
      <c r="K680" s="45"/>
      <c r="L680" s="45"/>
      <c r="M680" s="46"/>
      <c r="N680" s="240"/>
    </row>
    <row r="681" spans="1:14" ht="22.5">
      <c r="A681" s="256" t="s">
        <v>1269</v>
      </c>
      <c r="B681" s="215" t="s">
        <v>56</v>
      </c>
      <c r="C681" s="47">
        <v>99803</v>
      </c>
      <c r="D681" s="91" t="s">
        <v>169</v>
      </c>
      <c r="E681" s="48"/>
      <c r="F681" s="48"/>
      <c r="G681" s="48"/>
      <c r="H681" s="48"/>
      <c r="I681" s="48"/>
      <c r="J681" s="48"/>
      <c r="K681" s="48"/>
      <c r="L681" s="215" t="s">
        <v>90</v>
      </c>
      <c r="M681" s="49">
        <v>221.41</v>
      </c>
      <c r="N681" s="235"/>
    </row>
    <row r="682" spans="1:14" ht="11.25">
      <c r="A682" s="50"/>
      <c r="B682" s="171"/>
      <c r="C682" s="52"/>
      <c r="D682" s="53" t="s">
        <v>313</v>
      </c>
      <c r="E682" s="54">
        <v>221.41</v>
      </c>
      <c r="F682" s="54"/>
      <c r="G682" s="54"/>
      <c r="H682" s="54"/>
      <c r="I682" s="54"/>
      <c r="J682" s="54"/>
      <c r="K682" s="54"/>
      <c r="L682" s="54"/>
      <c r="M682" s="49">
        <v>221.41</v>
      </c>
      <c r="N682" s="241"/>
    </row>
    <row r="683" spans="1:13" ht="11.25">
      <c r="A683" s="86"/>
      <c r="M683" s="84"/>
    </row>
    <row r="684" spans="1:13" ht="11.25">
      <c r="A684" s="133" t="s">
        <v>36</v>
      </c>
      <c r="M684" s="84"/>
    </row>
    <row r="685" spans="1:13" ht="11.25">
      <c r="A685" s="86" t="s">
        <v>1355</v>
      </c>
      <c r="M685" s="84"/>
    </row>
    <row r="686" spans="1:13" ht="11.25">
      <c r="A686" s="86" t="s">
        <v>962</v>
      </c>
      <c r="M686" s="84"/>
    </row>
    <row r="687" spans="1:13" ht="12" thickBot="1">
      <c r="A687" s="87"/>
      <c r="B687" s="88"/>
      <c r="C687" s="88"/>
      <c r="D687" s="230"/>
      <c r="E687" s="88"/>
      <c r="F687" s="88"/>
      <c r="G687" s="88"/>
      <c r="H687" s="88"/>
      <c r="I687" s="88"/>
      <c r="J687" s="88"/>
      <c r="K687" s="88"/>
      <c r="L687" s="88"/>
      <c r="M687" s="89"/>
    </row>
    <row r="856" ht="11.25"/>
    <row r="857" ht="11.25"/>
    <row r="858" ht="11.25"/>
    <row r="859" ht="11.25"/>
    <row r="860" ht="11.25"/>
    <row r="861" ht="11.25"/>
    <row r="862" ht="11.25"/>
    <row r="863" ht="11.25"/>
    <row r="864" ht="11.25"/>
    <row r="865" ht="11.25"/>
    <row r="866" ht="11.25"/>
    <row r="867" ht="11.25"/>
    <row r="868" ht="11.25"/>
    <row r="869" ht="11.25"/>
    <row r="870" ht="11.25"/>
    <row r="871" ht="11.25"/>
    <row r="872" ht="11.25"/>
    <row r="873" ht="11.25"/>
    <row r="874" ht="11.25"/>
    <row r="875" ht="11.25"/>
    <row r="876" ht="11.25"/>
    <row r="877" ht="11.25"/>
    <row r="878" ht="11.25"/>
    <row r="879" ht="11.25"/>
    <row r="880" ht="11.25"/>
    <row r="881" ht="11.25"/>
    <row r="882" ht="11.25"/>
    <row r="883" ht="11.25"/>
    <row r="884" ht="11.25"/>
    <row r="885" ht="11.25"/>
    <row r="886" ht="11.25"/>
    <row r="887" ht="11.25"/>
    <row r="888" ht="11.25"/>
    <row r="889" ht="11.25"/>
    <row r="890" ht="11.25"/>
    <row r="891" ht="11.25"/>
    <row r="892" ht="11.25"/>
    <row r="893" ht="11.25"/>
    <row r="894" ht="11.25"/>
    <row r="895" ht="11.25"/>
    <row r="896" ht="11.25"/>
    <row r="897" ht="11.25"/>
    <row r="898" ht="11.25"/>
    <row r="899" ht="11.25"/>
    <row r="900" ht="11.25"/>
    <row r="901" ht="11.25"/>
    <row r="902" ht="11.25"/>
    <row r="903" ht="11.25"/>
    <row r="904" ht="11.25"/>
    <row r="905" ht="11.25"/>
    <row r="906" ht="11.25"/>
    <row r="907" ht="11.25"/>
    <row r="908" ht="11.25"/>
    <row r="909" ht="11.25"/>
    <row r="910" ht="11.25"/>
    <row r="911" ht="11.25"/>
    <row r="912" ht="11.25"/>
    <row r="913" ht="11.25"/>
    <row r="914" ht="11.25"/>
    <row r="915" ht="11.25"/>
    <row r="916" ht="11.25"/>
    <row r="917" ht="11.25"/>
    <row r="918" ht="11.25"/>
    <row r="919" ht="11.25"/>
    <row r="920" ht="11.25"/>
    <row r="921" ht="11.25"/>
    <row r="922" ht="11.25"/>
    <row r="923" ht="11.25"/>
    <row r="924" ht="11.25"/>
    <row r="925" ht="11.25"/>
    <row r="926" ht="11.25"/>
    <row r="927" ht="11.25"/>
    <row r="928" ht="11.25"/>
    <row r="929" ht="11.25"/>
    <row r="930" ht="11.25"/>
    <row r="931" ht="11.25"/>
    <row r="932" ht="11.25"/>
    <row r="933" ht="11.25"/>
    <row r="934" ht="11.25"/>
    <row r="935" ht="11.25"/>
    <row r="936" ht="11.25"/>
    <row r="937" ht="11.25"/>
    <row r="938" ht="11.25"/>
    <row r="939" ht="11.25"/>
    <row r="940" ht="11.25"/>
    <row r="941" ht="11.25"/>
    <row r="942" ht="11.25"/>
    <row r="943" ht="11.25"/>
    <row r="944" ht="11.25"/>
    <row r="945" ht="11.25"/>
    <row r="946" ht="11.25"/>
    <row r="947" ht="11.25"/>
    <row r="948" ht="11.25"/>
    <row r="949" ht="11.25"/>
    <row r="950" ht="11.25"/>
    <row r="951" ht="11.25"/>
    <row r="952" ht="11.25"/>
    <row r="953" ht="11.25"/>
    <row r="954" ht="11.25"/>
    <row r="955" ht="11.25"/>
    <row r="956" ht="11.25"/>
    <row r="957" ht="11.25"/>
    <row r="958" ht="11.25"/>
    <row r="959" ht="11.25"/>
    <row r="960" ht="11.25"/>
    <row r="961" ht="11.25"/>
    <row r="962" ht="11.25"/>
    <row r="963" ht="11.25"/>
    <row r="964" ht="11.25"/>
    <row r="965" ht="11.25"/>
    <row r="966" ht="11.25"/>
    <row r="967" ht="11.25"/>
    <row r="968" ht="11.25"/>
    <row r="969" ht="11.25"/>
    <row r="970" ht="11.25"/>
    <row r="971" ht="11.25"/>
    <row r="972" ht="11.25"/>
    <row r="973" ht="11.25"/>
    <row r="974" ht="11.25"/>
    <row r="975" ht="11.25"/>
    <row r="976" ht="11.25"/>
    <row r="977" ht="11.25"/>
    <row r="978" ht="11.25"/>
    <row r="979" ht="11.25"/>
    <row r="980" ht="11.25"/>
    <row r="981" ht="11.25"/>
    <row r="982" ht="11.25"/>
    <row r="983" ht="11.25"/>
    <row r="984" ht="11.25"/>
    <row r="985" ht="11.25"/>
    <row r="986" ht="11.25"/>
    <row r="987" ht="11.25"/>
    <row r="988" ht="11.25"/>
    <row r="989" ht="11.25"/>
    <row r="990" ht="11.25"/>
    <row r="991" ht="11.25"/>
    <row r="992" ht="11.25"/>
    <row r="993" ht="11.25"/>
    <row r="994" ht="11.25"/>
    <row r="995" ht="11.25"/>
    <row r="996"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2" ht="11.25"/>
    <row r="1043" ht="11.25"/>
    <row r="1044" ht="11.25"/>
    <row r="1045"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row r="1067" ht="11.25"/>
    <row r="1068" ht="11.25"/>
    <row r="1069" ht="11.25"/>
    <row r="1070" ht="11.25"/>
    <row r="1071" ht="11.25"/>
    <row r="1072" ht="11.25"/>
    <row r="1073" ht="11.25"/>
    <row r="1074" ht="11.25"/>
    <row r="1075" ht="11.25"/>
    <row r="1076" ht="11.25"/>
    <row r="1077" ht="11.25"/>
    <row r="1078" ht="11.25"/>
    <row r="1079" ht="11.25"/>
    <row r="1080" ht="11.25"/>
    <row r="1081" ht="11.25"/>
    <row r="1082" ht="11.25"/>
    <row r="1083" ht="11.25"/>
    <row r="1084" ht="11.25"/>
    <row r="1085" ht="11.25"/>
    <row r="1086" ht="11.25"/>
    <row r="1087" ht="11.25"/>
    <row r="1088" ht="11.25"/>
    <row r="1089" ht="11.25"/>
    <row r="1090" ht="11.25"/>
    <row r="1091" ht="11.25"/>
    <row r="1092" ht="11.25"/>
    <row r="1093" ht="11.25"/>
    <row r="1094" ht="11.25"/>
    <row r="1095" ht="11.25"/>
    <row r="1096" ht="11.25"/>
    <row r="1097" ht="11.25"/>
    <row r="1098" ht="11.25"/>
    <row r="1099" ht="11.25"/>
    <row r="1100" ht="11.25"/>
    <row r="1101" ht="11.25"/>
    <row r="1102" ht="11.25"/>
    <row r="1103" ht="11.25"/>
    <row r="1104" ht="11.25"/>
    <row r="1105" ht="11.25"/>
    <row r="1106" ht="11.25"/>
    <row r="1107" ht="11.25"/>
    <row r="1108" ht="11.25"/>
    <row r="1109" ht="11.25"/>
    <row r="1110" ht="11.25"/>
    <row r="1111" ht="11.25"/>
    <row r="1112" ht="11.25"/>
    <row r="1113" ht="11.25"/>
    <row r="1114" ht="11.25"/>
    <row r="1115" ht="11.25"/>
    <row r="1116" ht="11.25"/>
    <row r="1117" ht="11.25"/>
    <row r="1118" ht="11.25"/>
    <row r="1119" ht="11.25"/>
    <row r="1120" ht="11.25"/>
    <row r="1121" ht="11.25"/>
    <row r="1122" ht="11.25"/>
    <row r="1123" ht="11.25"/>
    <row r="1124" ht="11.25"/>
    <row r="1125" ht="11.25"/>
    <row r="1126" ht="11.25"/>
    <row r="1127" ht="11.25"/>
    <row r="1128" ht="11.25"/>
    <row r="1129" ht="11.25"/>
    <row r="1130" ht="11.25"/>
    <row r="1131" ht="11.25"/>
    <row r="1132" ht="11.25"/>
    <row r="1133" ht="11.25"/>
    <row r="1134" ht="11.25"/>
    <row r="1135" ht="11.25"/>
    <row r="1136" ht="11.25"/>
    <row r="1137" ht="11.25"/>
    <row r="1138" ht="11.25"/>
    <row r="1139" ht="11.25"/>
    <row r="1140" ht="11.25"/>
    <row r="1141" ht="11.25"/>
    <row r="1142" ht="11.25"/>
    <row r="1143" ht="11.25"/>
    <row r="1144" ht="11.25"/>
    <row r="1145" ht="11.25"/>
    <row r="1146" ht="11.25"/>
    <row r="1147" ht="11.25"/>
    <row r="1148" ht="11.25"/>
    <row r="1149" ht="11.25"/>
    <row r="1150" ht="11.25"/>
    <row r="1151" ht="11.25"/>
    <row r="1152" ht="11.25"/>
    <row r="1153" ht="11.25"/>
    <row r="1154" ht="11.25"/>
    <row r="1155" ht="11.25"/>
    <row r="1156" ht="11.25"/>
    <row r="1157" ht="11.25"/>
    <row r="1158" ht="11.25"/>
    <row r="1159" ht="11.25"/>
    <row r="1160" ht="11.25"/>
    <row r="1161" ht="11.25"/>
    <row r="1162" ht="11.25"/>
    <row r="1336" ht="11.25"/>
    <row r="1337" ht="11.25"/>
    <row r="1338" ht="11.25"/>
    <row r="1339" ht="11.25"/>
    <row r="1340" ht="11.25"/>
    <row r="1341" ht="11.25"/>
    <row r="1342" ht="11.25"/>
    <row r="1343" ht="11.25"/>
    <row r="1344" ht="11.25"/>
    <row r="1345" ht="11.25"/>
    <row r="1346" ht="11.25"/>
    <row r="1347" ht="11.25"/>
    <row r="1348" ht="11.25"/>
    <row r="1349" ht="11.25"/>
    <row r="1350" ht="11.25"/>
    <row r="1351" ht="11.25"/>
    <row r="1352" ht="11.25"/>
    <row r="1353" ht="11.25"/>
    <row r="1354" ht="11.25"/>
    <row r="1355" ht="11.25"/>
    <row r="1356" ht="11.25"/>
    <row r="1357" ht="11.25"/>
    <row r="1358" ht="11.25"/>
    <row r="1359" ht="11.25"/>
    <row r="1360" ht="11.25"/>
    <row r="1361" ht="11.25"/>
    <row r="1362" ht="11.25"/>
    <row r="1363" ht="11.25"/>
    <row r="1364" ht="11.25"/>
    <row r="1365" ht="11.25"/>
    <row r="1366" ht="11.25"/>
    <row r="1367" ht="11.25"/>
    <row r="1368" ht="11.25"/>
    <row r="1369" ht="11.25"/>
    <row r="1370" ht="11.25"/>
    <row r="1371" ht="11.25"/>
    <row r="1372" ht="11.25"/>
    <row r="1373" ht="11.25"/>
    <row r="1374" ht="11.25"/>
    <row r="1375" ht="11.25"/>
    <row r="1376" ht="11.25"/>
    <row r="1377" ht="11.25"/>
    <row r="1378" ht="11.25"/>
    <row r="1379" ht="11.25"/>
    <row r="1380" ht="11.25"/>
    <row r="1381" ht="11.25"/>
    <row r="1382" ht="11.25"/>
    <row r="1383" ht="11.25"/>
    <row r="1384" ht="11.25"/>
    <row r="1385" ht="11.25"/>
    <row r="1386" ht="11.25"/>
    <row r="1387" ht="11.25"/>
    <row r="1388" ht="11.25"/>
    <row r="1389" ht="11.25"/>
    <row r="1390" ht="11.25"/>
    <row r="1391" ht="11.25"/>
    <row r="1392" ht="11.25"/>
    <row r="1393" ht="11.25"/>
    <row r="1394" ht="11.25"/>
    <row r="1395" ht="11.25"/>
    <row r="1396" ht="11.25"/>
    <row r="1397" ht="11.25"/>
    <row r="1398" ht="11.25"/>
    <row r="1399" ht="11.25"/>
    <row r="1400" ht="11.25"/>
    <row r="1401" ht="11.25"/>
    <row r="1402" ht="11.25"/>
    <row r="1403" ht="11.25"/>
    <row r="1404" ht="11.25"/>
    <row r="1405" ht="11.25"/>
    <row r="1406" ht="11.25"/>
    <row r="1407" ht="11.25"/>
    <row r="1408" ht="11.25"/>
    <row r="1409" ht="11.25"/>
    <row r="1410" ht="11.25"/>
    <row r="1411" ht="11.25"/>
    <row r="1412" ht="11.25"/>
    <row r="1413" ht="11.25"/>
    <row r="1414" ht="11.25"/>
    <row r="1415" ht="11.25"/>
    <row r="1416" ht="11.25"/>
    <row r="1417" ht="11.25"/>
    <row r="1418" ht="11.25"/>
    <row r="1419" ht="11.25"/>
    <row r="1420" ht="11.25"/>
    <row r="1421" ht="11.25"/>
    <row r="1422" ht="11.25"/>
    <row r="1423" ht="11.25"/>
    <row r="1424" ht="11.25"/>
    <row r="1425" ht="11.25"/>
    <row r="1426" ht="11.25"/>
    <row r="1427" ht="11.25"/>
    <row r="1428" ht="11.25"/>
    <row r="1429" ht="11.25"/>
    <row r="1430" ht="11.25"/>
    <row r="1431" ht="11.25"/>
    <row r="1432" ht="11.25"/>
    <row r="1433" ht="11.25"/>
    <row r="1434" ht="11.25"/>
    <row r="1435" ht="11.25"/>
    <row r="1436" ht="11.25"/>
    <row r="1437" ht="11.25"/>
    <row r="1438" ht="11.25"/>
    <row r="1439" ht="11.25"/>
    <row r="1440" ht="11.25"/>
    <row r="1441" ht="11.25"/>
    <row r="1442" ht="11.25"/>
    <row r="1443" ht="11.25"/>
    <row r="1444" ht="11.25"/>
    <row r="1445" ht="11.25"/>
    <row r="1446" ht="11.25"/>
    <row r="1447" ht="11.25"/>
    <row r="1448" ht="11.25"/>
    <row r="1449" ht="11.25"/>
    <row r="1450" ht="11.25"/>
    <row r="1451" ht="11.25"/>
    <row r="1452" ht="11.25"/>
    <row r="1453" ht="11.25"/>
    <row r="1454" ht="11.25"/>
    <row r="1455" ht="11.25"/>
    <row r="1456" ht="11.25"/>
    <row r="1457" ht="11.25"/>
    <row r="1458" ht="11.25"/>
  </sheetData>
  <sheetProtection/>
  <mergeCells count="1">
    <mergeCell ref="A8:M8"/>
  </mergeCells>
  <dataValidations count="3">
    <dataValidation type="list" allowBlank="1" showInputMessage="1" showErrorMessage="1" sqref="B12 B14 B16 B18 B20 B22 B128 B274 B242 B247 B463 B465 B524 B477 B479 B481 B592 B493 B512 B282 B285 B287 B290 B292 B229 B74 B82 B84 B97 B99 B101 B91 B175 B76 B212 B681 B300 B296 B110 B664 B467 B469 B471 B473 B652 B657 B660 B662 B318 B304 B307 B309 B312 B314 B328 B355 B349 B351 B357 B326 B347 B320 B322 B324 B330 B332 B336 B270 B343 B345 B379 B381 B385 B391 B393 B395 B397 B426 B404 B406 B408 B412 B475 B615 B617 B627 B611 B635 B414 B383 B223 B353 B375 B402 B510 B607 B416 B631 B239 B672">
      <formula1>"COMPOSIÇÕES,MEDIANA, SINAPI COMPOSIÇÕES, SINAPI INSUMOS, SICRO COMPOSIÇÕES, SICRO MATERIAIS, SICRO EQUIPAMENTOS"</formula1>
    </dataValidation>
    <dataValidation type="list" allowBlank="1" showInputMessage="1" showErrorMessage="1" sqref="B410 B499 B249 B179 B184 B186 B189 B193 B197 B191 B195 B488 B514 B201 B221 B654 B334 B338 B298 B389 B387 B107 B104 B87 B89 B113 B181 B264 B278 B359 B340 B437 B439 B441 B445 B435 B443 B522 B520 B518 B516 B486 B526 B504 B534 B532 B530 B528 B602 B589 B586 B583 B549 B597 B579 B577 B575 B573 B571 B569 B567 B565 B563 B561 B559 B557 B555 B553 B543 B547 B536 B541 B539 B581 B619 B621 B623 B625 B641 B225 B227 B234 B25 B648 B31 B34 B38 B36 B28 B68 B70 B125 B117 B123 B121 B119 B41 B55 B132:B153 B155:B160">
      <formula1>"COMPOSIÇÕES,MEDIANA, SINAPI COMPOSIÇÕES, SINAPI INSUMOS, SICRO COMPOSIÇÕES, SICRO MATERIAIS, SICRO EQUIPAMENTOS"</formula1>
    </dataValidation>
    <dataValidation type="list" allowBlank="1" showInputMessage="1" showErrorMessage="1" sqref="B172 B162 B170 B168 B166 B164 B217 B219 B262 B259 B256 B253 B361 B365 B373 B371 B369 B367 B459 B457 B455 B453 B451 B449 B420 B422 B424 B428 B399 B418 B433 B430 B600 B595 B604 B629 B637 B639 B645 B643 B668 B670 B677 B675">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52" r:id="rId3"/>
  <headerFooter>
    <oddFooter>&amp;CPágina &amp;P de &amp;N</oddFooter>
  </headerFooter>
  <legacyDrawing r:id="rId2"/>
</worksheet>
</file>

<file path=xl/worksheets/sheet3.xml><?xml version="1.0" encoding="utf-8"?>
<worksheet xmlns="http://schemas.openxmlformats.org/spreadsheetml/2006/main" xmlns:r="http://schemas.openxmlformats.org/officeDocument/2006/relationships">
  <sheetPr codeName="Planilha4">
    <pageSetUpPr fitToPage="1"/>
  </sheetPr>
  <dimension ref="A1:I332"/>
  <sheetViews>
    <sheetView showGridLines="0" view="pageBreakPreview" zoomScaleSheetLayoutView="100" zoomScalePageLayoutView="0" workbookViewId="0" topLeftCell="A1">
      <selection activeCell="D396" sqref="D396"/>
    </sheetView>
  </sheetViews>
  <sheetFormatPr defaultColWidth="9.140625" defaultRowHeight="15"/>
  <cols>
    <col min="1" max="1" width="13.7109375" style="12" customWidth="1"/>
    <col min="2" max="2" width="15.00390625" style="12" customWidth="1"/>
    <col min="3" max="3" width="45.7109375" style="213" customWidth="1"/>
    <col min="4" max="4" width="6.7109375" style="99" customWidth="1"/>
    <col min="5" max="5" width="9.7109375" style="115" customWidth="1"/>
    <col min="6" max="6" width="16.140625" style="12" bestFit="1" customWidth="1"/>
    <col min="7" max="7" width="16.421875" style="12" customWidth="1"/>
    <col min="8" max="16384" width="9.140625" style="12" customWidth="1"/>
  </cols>
  <sheetData>
    <row r="1" spans="1:9" ht="11.25">
      <c r="A1" s="71"/>
      <c r="B1" s="72"/>
      <c r="C1" s="72"/>
      <c r="D1" s="56"/>
      <c r="E1" s="72"/>
      <c r="F1" s="72"/>
      <c r="G1" s="106"/>
      <c r="H1" s="105"/>
      <c r="I1" s="108"/>
    </row>
    <row r="2" spans="1:9" ht="11.25">
      <c r="A2" s="111"/>
      <c r="B2" s="107" t="s">
        <v>11</v>
      </c>
      <c r="C2" s="3" t="s">
        <v>964</v>
      </c>
      <c r="D2" s="3"/>
      <c r="E2" s="2"/>
      <c r="F2" s="107" t="s">
        <v>14</v>
      </c>
      <c r="G2" s="185">
        <v>45261</v>
      </c>
      <c r="H2" s="108"/>
      <c r="I2" s="108"/>
    </row>
    <row r="3" spans="1:9" ht="11.25">
      <c r="A3" s="111"/>
      <c r="B3" s="107" t="s">
        <v>12</v>
      </c>
      <c r="C3" s="3" t="s">
        <v>509</v>
      </c>
      <c r="D3" s="3"/>
      <c r="E3" s="2"/>
      <c r="F3" s="107" t="s">
        <v>15</v>
      </c>
      <c r="G3" s="231">
        <v>0.23535496426352442</v>
      </c>
      <c r="H3" s="108"/>
      <c r="I3" s="108"/>
    </row>
    <row r="4" spans="1:9" ht="11.25">
      <c r="A4" s="111"/>
      <c r="B4" s="107" t="s">
        <v>42</v>
      </c>
      <c r="C4" s="3" t="s">
        <v>510</v>
      </c>
      <c r="D4" s="3"/>
      <c r="E4" s="2"/>
      <c r="F4" s="107"/>
      <c r="G4" s="232"/>
      <c r="H4" s="108"/>
      <c r="I4" s="108"/>
    </row>
    <row r="5" spans="1:9" ht="11.25">
      <c r="A5" s="111"/>
      <c r="B5" s="107" t="s">
        <v>13</v>
      </c>
      <c r="C5" s="3" t="s">
        <v>511</v>
      </c>
      <c r="D5" s="3"/>
      <c r="E5" s="2"/>
      <c r="F5" s="107"/>
      <c r="G5" s="232"/>
      <c r="H5" s="108"/>
      <c r="I5" s="108"/>
    </row>
    <row r="6" spans="1:9" ht="12" thickBot="1">
      <c r="A6" s="78"/>
      <c r="B6" s="2"/>
      <c r="C6" s="2"/>
      <c r="D6" s="3"/>
      <c r="E6" s="2"/>
      <c r="F6" s="2"/>
      <c r="G6" s="109"/>
      <c r="H6" s="108"/>
      <c r="I6" s="108"/>
    </row>
    <row r="7" spans="1:7" ht="15.75">
      <c r="A7" s="343" t="s">
        <v>44</v>
      </c>
      <c r="B7" s="344"/>
      <c r="C7" s="344"/>
      <c r="D7" s="344"/>
      <c r="E7" s="344"/>
      <c r="F7" s="344"/>
      <c r="G7" s="345"/>
    </row>
    <row r="8" spans="1:7" s="196" customFormat="1" ht="12">
      <c r="A8" s="189"/>
      <c r="B8" s="190" t="s">
        <v>45</v>
      </c>
      <c r="C8" s="191" t="s">
        <v>9</v>
      </c>
      <c r="D8" s="192" t="s">
        <v>70</v>
      </c>
      <c r="E8" s="193"/>
      <c r="F8" s="194" t="s">
        <v>5</v>
      </c>
      <c r="G8" s="195">
        <f>G17</f>
        <v>8741.18</v>
      </c>
    </row>
    <row r="9" spans="1:7" ht="11.25">
      <c r="A9" s="95" t="s">
        <v>1</v>
      </c>
      <c r="B9" s="96" t="s">
        <v>2</v>
      </c>
      <c r="C9" s="117" t="s">
        <v>3</v>
      </c>
      <c r="D9" s="97" t="s">
        <v>4</v>
      </c>
      <c r="E9" s="113" t="s">
        <v>38</v>
      </c>
      <c r="F9" s="97" t="s">
        <v>5</v>
      </c>
      <c r="G9" s="98" t="s">
        <v>43</v>
      </c>
    </row>
    <row r="10" spans="1:7" ht="11.25">
      <c r="A10" s="139"/>
      <c r="B10" s="140"/>
      <c r="C10" s="140" t="s">
        <v>46</v>
      </c>
      <c r="D10" s="141"/>
      <c r="E10" s="142"/>
      <c r="F10" s="143"/>
      <c r="G10" s="92"/>
    </row>
    <row r="11" spans="1:7" ht="22.5">
      <c r="A11" s="93" t="s">
        <v>56</v>
      </c>
      <c r="B11" s="47">
        <v>90777</v>
      </c>
      <c r="C11" s="91" t="s">
        <v>52</v>
      </c>
      <c r="D11" s="215" t="s">
        <v>51</v>
      </c>
      <c r="E11" s="114">
        <v>44</v>
      </c>
      <c r="F11" s="215">
        <v>110.17</v>
      </c>
      <c r="G11" s="94">
        <f>E11*F11</f>
        <v>4847.4800000000005</v>
      </c>
    </row>
    <row r="12" spans="1:7" ht="22.5">
      <c r="A12" s="93" t="s">
        <v>56</v>
      </c>
      <c r="B12" s="47">
        <v>90776</v>
      </c>
      <c r="C12" s="91" t="s">
        <v>53</v>
      </c>
      <c r="D12" s="215" t="s">
        <v>51</v>
      </c>
      <c r="E12" s="114">
        <v>80</v>
      </c>
      <c r="F12" s="215">
        <v>38.7</v>
      </c>
      <c r="G12" s="94">
        <f>E12*F12</f>
        <v>3096</v>
      </c>
    </row>
    <row r="13" spans="1:7" ht="22.5">
      <c r="A13" s="93" t="s">
        <v>56</v>
      </c>
      <c r="B13" s="47">
        <v>88253</v>
      </c>
      <c r="C13" s="91" t="s">
        <v>183</v>
      </c>
      <c r="D13" s="215" t="s">
        <v>51</v>
      </c>
      <c r="E13" s="114">
        <v>10</v>
      </c>
      <c r="F13" s="215">
        <v>14.01</v>
      </c>
      <c r="G13" s="94">
        <f>E13*F13</f>
        <v>140.1</v>
      </c>
    </row>
    <row r="14" spans="1:7" ht="22.5">
      <c r="A14" s="93" t="s">
        <v>56</v>
      </c>
      <c r="B14" s="47">
        <v>90781</v>
      </c>
      <c r="C14" s="91" t="s">
        <v>192</v>
      </c>
      <c r="D14" s="215" t="s">
        <v>51</v>
      </c>
      <c r="E14" s="114">
        <v>10</v>
      </c>
      <c r="F14" s="215">
        <v>28.55</v>
      </c>
      <c r="G14" s="94">
        <f>E14*F14</f>
        <v>285.5</v>
      </c>
    </row>
    <row r="15" spans="1:7" ht="22.5">
      <c r="A15" s="93" t="s">
        <v>56</v>
      </c>
      <c r="B15" s="47">
        <v>88321</v>
      </c>
      <c r="C15" s="91" t="s">
        <v>190</v>
      </c>
      <c r="D15" s="215" t="s">
        <v>51</v>
      </c>
      <c r="E15" s="114">
        <v>5</v>
      </c>
      <c r="F15" s="215">
        <v>39.86</v>
      </c>
      <c r="G15" s="94">
        <f>E15*F15</f>
        <v>199.3</v>
      </c>
    </row>
    <row r="16" spans="1:7" ht="22.5">
      <c r="A16" s="93" t="s">
        <v>56</v>
      </c>
      <c r="B16" s="47">
        <v>88249</v>
      </c>
      <c r="C16" s="91" t="s">
        <v>182</v>
      </c>
      <c r="D16" s="215" t="s">
        <v>51</v>
      </c>
      <c r="E16" s="114">
        <v>5</v>
      </c>
      <c r="F16" s="215">
        <v>34.56</v>
      </c>
      <c r="G16" s="94">
        <f>E16*F16</f>
        <v>172.8</v>
      </c>
    </row>
    <row r="17" spans="1:7" ht="11.25">
      <c r="A17" s="93"/>
      <c r="B17" s="47"/>
      <c r="C17" s="91"/>
      <c r="D17" s="47"/>
      <c r="E17" s="114"/>
      <c r="F17" s="90" t="s">
        <v>40</v>
      </c>
      <c r="G17" s="92">
        <f>SUM(G11:G16)</f>
        <v>8741.18</v>
      </c>
    </row>
    <row r="18" spans="1:7" ht="11.25">
      <c r="A18" s="234"/>
      <c r="B18" s="235"/>
      <c r="C18" s="101"/>
      <c r="D18" s="235"/>
      <c r="E18" s="236"/>
      <c r="F18" s="237"/>
      <c r="G18" s="135"/>
    </row>
    <row r="19" spans="1:7" s="196" customFormat="1" ht="12">
      <c r="A19" s="189"/>
      <c r="B19" s="190" t="s">
        <v>216</v>
      </c>
      <c r="C19" s="191" t="s">
        <v>230</v>
      </c>
      <c r="D19" s="192" t="s">
        <v>231</v>
      </c>
      <c r="E19" s="193"/>
      <c r="F19" s="194" t="s">
        <v>5</v>
      </c>
      <c r="G19" s="195">
        <f>G25</f>
        <v>1874.1</v>
      </c>
    </row>
    <row r="20" spans="1:7" ht="11.25">
      <c r="A20" s="95" t="s">
        <v>1</v>
      </c>
      <c r="B20" s="96" t="s">
        <v>2</v>
      </c>
      <c r="C20" s="117" t="s">
        <v>3</v>
      </c>
      <c r="D20" s="97" t="s">
        <v>4</v>
      </c>
      <c r="E20" s="113" t="s">
        <v>38</v>
      </c>
      <c r="F20" s="97" t="s">
        <v>5</v>
      </c>
      <c r="G20" s="98" t="s">
        <v>43</v>
      </c>
    </row>
    <row r="21" spans="1:7" ht="33.75">
      <c r="A21" s="93" t="s">
        <v>56</v>
      </c>
      <c r="B21" s="47">
        <v>5849</v>
      </c>
      <c r="C21" s="91" t="s">
        <v>98</v>
      </c>
      <c r="D21" s="215" t="s">
        <v>96</v>
      </c>
      <c r="E21" s="114">
        <v>6</v>
      </c>
      <c r="F21" s="215">
        <v>98.95</v>
      </c>
      <c r="G21" s="94">
        <f>E21*F21</f>
        <v>593.7</v>
      </c>
    </row>
    <row r="22" spans="1:7" ht="33.75">
      <c r="A22" s="93" t="s">
        <v>56</v>
      </c>
      <c r="B22" s="47">
        <v>5632</v>
      </c>
      <c r="C22" s="91" t="s">
        <v>95</v>
      </c>
      <c r="D22" s="215" t="s">
        <v>96</v>
      </c>
      <c r="E22" s="114">
        <v>6</v>
      </c>
      <c r="F22" s="215">
        <v>81.55</v>
      </c>
      <c r="G22" s="94">
        <f>E22*F22</f>
        <v>489.29999999999995</v>
      </c>
    </row>
    <row r="23" spans="1:7" ht="56.25">
      <c r="A23" s="93" t="s">
        <v>56</v>
      </c>
      <c r="B23" s="47">
        <v>5679</v>
      </c>
      <c r="C23" s="91" t="s">
        <v>97</v>
      </c>
      <c r="D23" s="215" t="s">
        <v>96</v>
      </c>
      <c r="E23" s="114">
        <v>6</v>
      </c>
      <c r="F23" s="215">
        <v>66.05</v>
      </c>
      <c r="G23" s="94">
        <f>E23*F23</f>
        <v>396.29999999999995</v>
      </c>
    </row>
    <row r="24" spans="1:7" ht="45">
      <c r="A24" s="93" t="s">
        <v>56</v>
      </c>
      <c r="B24" s="47">
        <v>5961</v>
      </c>
      <c r="C24" s="91" t="s">
        <v>99</v>
      </c>
      <c r="D24" s="215" t="s">
        <v>96</v>
      </c>
      <c r="E24" s="114">
        <v>6</v>
      </c>
      <c r="F24" s="215">
        <v>65.8</v>
      </c>
      <c r="G24" s="94">
        <f>E24*F24</f>
        <v>394.79999999999995</v>
      </c>
    </row>
    <row r="25" spans="1:7" ht="11.25">
      <c r="A25" s="93"/>
      <c r="B25" s="47"/>
      <c r="C25" s="91"/>
      <c r="D25" s="47"/>
      <c r="E25" s="114"/>
      <c r="F25" s="90" t="s">
        <v>40</v>
      </c>
      <c r="G25" s="92">
        <f>SUM(G21:G24)</f>
        <v>1874.1</v>
      </c>
    </row>
    <row r="26" spans="1:7" ht="11.25">
      <c r="A26" s="234"/>
      <c r="B26" s="235"/>
      <c r="C26" s="101"/>
      <c r="D26" s="235"/>
      <c r="E26" s="236"/>
      <c r="F26" s="237"/>
      <c r="G26" s="135"/>
    </row>
    <row r="27" spans="1:7" s="196" customFormat="1" ht="12">
      <c r="A27" s="189"/>
      <c r="B27" s="190" t="s">
        <v>218</v>
      </c>
      <c r="C27" s="191" t="s">
        <v>232</v>
      </c>
      <c r="D27" s="192" t="s">
        <v>231</v>
      </c>
      <c r="E27" s="193"/>
      <c r="F27" s="194" t="s">
        <v>5</v>
      </c>
      <c r="G27" s="195">
        <f>G33</f>
        <v>1874.1</v>
      </c>
    </row>
    <row r="28" spans="1:7" ht="11.25">
      <c r="A28" s="95" t="s">
        <v>1</v>
      </c>
      <c r="B28" s="96" t="s">
        <v>2</v>
      </c>
      <c r="C28" s="117" t="s">
        <v>3</v>
      </c>
      <c r="D28" s="97" t="s">
        <v>4</v>
      </c>
      <c r="E28" s="113" t="s">
        <v>38</v>
      </c>
      <c r="F28" s="97" t="s">
        <v>5</v>
      </c>
      <c r="G28" s="98" t="s">
        <v>43</v>
      </c>
    </row>
    <row r="29" spans="1:7" ht="33.75">
      <c r="A29" s="93" t="s">
        <v>56</v>
      </c>
      <c r="B29" s="47">
        <v>5849</v>
      </c>
      <c r="C29" s="91" t="s">
        <v>98</v>
      </c>
      <c r="D29" s="215" t="s">
        <v>96</v>
      </c>
      <c r="E29" s="114">
        <v>6</v>
      </c>
      <c r="F29" s="215">
        <v>98.95</v>
      </c>
      <c r="G29" s="94">
        <f>E29*F29</f>
        <v>593.7</v>
      </c>
    </row>
    <row r="30" spans="1:7" ht="33.75">
      <c r="A30" s="93" t="s">
        <v>56</v>
      </c>
      <c r="B30" s="47">
        <v>5632</v>
      </c>
      <c r="C30" s="91" t="s">
        <v>95</v>
      </c>
      <c r="D30" s="215" t="s">
        <v>96</v>
      </c>
      <c r="E30" s="114">
        <v>6</v>
      </c>
      <c r="F30" s="215">
        <v>81.55</v>
      </c>
      <c r="G30" s="94">
        <f>E30*F30</f>
        <v>489.29999999999995</v>
      </c>
    </row>
    <row r="31" spans="1:7" ht="56.25">
      <c r="A31" s="93" t="s">
        <v>56</v>
      </c>
      <c r="B31" s="47">
        <v>5679</v>
      </c>
      <c r="C31" s="91" t="s">
        <v>97</v>
      </c>
      <c r="D31" s="215" t="s">
        <v>96</v>
      </c>
      <c r="E31" s="114">
        <v>6</v>
      </c>
      <c r="F31" s="215">
        <v>66.05</v>
      </c>
      <c r="G31" s="94">
        <f>E31*F31</f>
        <v>396.29999999999995</v>
      </c>
    </row>
    <row r="32" spans="1:7" ht="45">
      <c r="A32" s="93" t="s">
        <v>56</v>
      </c>
      <c r="B32" s="47">
        <v>5961</v>
      </c>
      <c r="C32" s="91" t="s">
        <v>99</v>
      </c>
      <c r="D32" s="215" t="s">
        <v>96</v>
      </c>
      <c r="E32" s="114">
        <v>6</v>
      </c>
      <c r="F32" s="215">
        <v>65.8</v>
      </c>
      <c r="G32" s="94">
        <f>E32*F32</f>
        <v>394.79999999999995</v>
      </c>
    </row>
    <row r="33" spans="1:7" ht="11.25">
      <c r="A33" s="93"/>
      <c r="B33" s="47"/>
      <c r="C33" s="91"/>
      <c r="D33" s="47"/>
      <c r="E33" s="114"/>
      <c r="F33" s="90" t="s">
        <v>40</v>
      </c>
      <c r="G33" s="92">
        <f>SUM(G29:G32)</f>
        <v>1874.1</v>
      </c>
    </row>
    <row r="34" spans="1:7" ht="11.25">
      <c r="A34" s="234"/>
      <c r="B34" s="235"/>
      <c r="C34" s="101"/>
      <c r="D34" s="235"/>
      <c r="E34" s="236"/>
      <c r="F34" s="237"/>
      <c r="G34" s="135"/>
    </row>
    <row r="35" spans="1:7" s="196" customFormat="1" ht="21">
      <c r="A35" s="189"/>
      <c r="B35" s="271" t="s">
        <v>445</v>
      </c>
      <c r="C35" s="270" t="s">
        <v>816</v>
      </c>
      <c r="D35" s="271" t="s">
        <v>89</v>
      </c>
      <c r="E35" s="193"/>
      <c r="F35" s="194" t="s">
        <v>5</v>
      </c>
      <c r="G35" s="195">
        <f>G48</f>
        <v>375.62759520000003</v>
      </c>
    </row>
    <row r="36" spans="1:7" ht="11.25">
      <c r="A36" s="95" t="s">
        <v>1</v>
      </c>
      <c r="B36" s="96" t="s">
        <v>2</v>
      </c>
      <c r="C36" s="117" t="s">
        <v>3</v>
      </c>
      <c r="D36" s="97" t="s">
        <v>89</v>
      </c>
      <c r="E36" s="113" t="s">
        <v>38</v>
      </c>
      <c r="F36" s="97" t="s">
        <v>5</v>
      </c>
      <c r="G36" s="98" t="s">
        <v>43</v>
      </c>
    </row>
    <row r="37" spans="1:7" ht="22.5">
      <c r="A37" s="93" t="s">
        <v>193</v>
      </c>
      <c r="B37" s="272">
        <v>1106</v>
      </c>
      <c r="C37" s="91" t="s">
        <v>1311</v>
      </c>
      <c r="D37" s="215" t="s">
        <v>205</v>
      </c>
      <c r="E37" s="273">
        <v>4.21344</v>
      </c>
      <c r="F37" s="334">
        <v>1.03</v>
      </c>
      <c r="G37" s="94">
        <f aca="true" t="shared" si="0" ref="G37:G47">E37*F37</f>
        <v>4.339843200000001</v>
      </c>
    </row>
    <row r="38" spans="1:7" ht="33.75">
      <c r="A38" s="93" t="s">
        <v>193</v>
      </c>
      <c r="B38" s="272">
        <v>1358</v>
      </c>
      <c r="C38" s="91" t="s">
        <v>1313</v>
      </c>
      <c r="D38" s="215" t="s">
        <v>201</v>
      </c>
      <c r="E38" s="273">
        <v>0.084</v>
      </c>
      <c r="F38" s="215">
        <v>51.8</v>
      </c>
      <c r="G38" s="94">
        <f t="shared" si="0"/>
        <v>4.3512</v>
      </c>
    </row>
    <row r="39" spans="1:7" ht="22.5">
      <c r="A39" s="93" t="s">
        <v>193</v>
      </c>
      <c r="B39" s="272">
        <v>1379</v>
      </c>
      <c r="C39" s="91" t="s">
        <v>1314</v>
      </c>
      <c r="D39" s="215" t="s">
        <v>205</v>
      </c>
      <c r="E39" s="273">
        <v>25.91176</v>
      </c>
      <c r="F39" s="215">
        <v>0.8</v>
      </c>
      <c r="G39" s="94">
        <f t="shared" si="0"/>
        <v>20.729408000000003</v>
      </c>
    </row>
    <row r="40" spans="1:7" ht="22.5">
      <c r="A40" s="93" t="s">
        <v>193</v>
      </c>
      <c r="B40" s="272">
        <v>370</v>
      </c>
      <c r="C40" s="91" t="s">
        <v>1303</v>
      </c>
      <c r="D40" s="215" t="s">
        <v>206</v>
      </c>
      <c r="E40" s="273">
        <v>0.09142</v>
      </c>
      <c r="F40" s="215">
        <v>135</v>
      </c>
      <c r="G40" s="94">
        <f t="shared" si="0"/>
        <v>12.3417</v>
      </c>
    </row>
    <row r="41" spans="1:7" ht="22.5">
      <c r="A41" s="93" t="s">
        <v>193</v>
      </c>
      <c r="B41" s="272">
        <v>43059</v>
      </c>
      <c r="C41" s="91" t="s">
        <v>1299</v>
      </c>
      <c r="D41" s="215" t="s">
        <v>205</v>
      </c>
      <c r="E41" s="273">
        <v>3.0184</v>
      </c>
      <c r="F41" s="215">
        <v>7.27</v>
      </c>
      <c r="G41" s="94">
        <f t="shared" si="0"/>
        <v>21.943768</v>
      </c>
    </row>
    <row r="42" spans="1:7" ht="22.5">
      <c r="A42" s="93" t="s">
        <v>193</v>
      </c>
      <c r="B42" s="272">
        <v>4721</v>
      </c>
      <c r="C42" s="91" t="s">
        <v>1334</v>
      </c>
      <c r="D42" s="215" t="s">
        <v>206</v>
      </c>
      <c r="E42" s="273">
        <v>0.0511</v>
      </c>
      <c r="F42" s="215">
        <v>106.93</v>
      </c>
      <c r="G42" s="94">
        <f t="shared" si="0"/>
        <v>5.464123000000001</v>
      </c>
    </row>
    <row r="43" spans="1:7" ht="22.5">
      <c r="A43" s="93" t="s">
        <v>193</v>
      </c>
      <c r="B43" s="272">
        <v>4722</v>
      </c>
      <c r="C43" s="91" t="s">
        <v>1335</v>
      </c>
      <c r="D43" s="215" t="s">
        <v>206</v>
      </c>
      <c r="E43" s="273">
        <v>0.0056</v>
      </c>
      <c r="F43" s="215">
        <v>101.01</v>
      </c>
      <c r="G43" s="94">
        <f t="shared" si="0"/>
        <v>0.565656</v>
      </c>
    </row>
    <row r="44" spans="1:7" ht="22.5">
      <c r="A44" s="93" t="s">
        <v>193</v>
      </c>
      <c r="B44" s="272">
        <v>7258</v>
      </c>
      <c r="C44" s="91" t="s">
        <v>1350</v>
      </c>
      <c r="D44" s="215" t="s">
        <v>202</v>
      </c>
      <c r="E44" s="273">
        <v>85</v>
      </c>
      <c r="F44" s="215">
        <v>0.92</v>
      </c>
      <c r="G44" s="94">
        <f t="shared" si="0"/>
        <v>78.2</v>
      </c>
    </row>
    <row r="45" spans="1:7" ht="22.5">
      <c r="A45" s="93" t="s">
        <v>56</v>
      </c>
      <c r="B45" s="272">
        <v>93358</v>
      </c>
      <c r="C45" s="91" t="s">
        <v>159</v>
      </c>
      <c r="D45" s="215" t="s">
        <v>55</v>
      </c>
      <c r="E45" s="273">
        <v>0.144</v>
      </c>
      <c r="F45" s="215">
        <v>89.64</v>
      </c>
      <c r="G45" s="94">
        <f t="shared" si="0"/>
        <v>12.908159999999999</v>
      </c>
    </row>
    <row r="46" spans="1:7" ht="22.5">
      <c r="A46" s="93" t="s">
        <v>56</v>
      </c>
      <c r="B46" s="272">
        <v>88309</v>
      </c>
      <c r="C46" s="91" t="s">
        <v>187</v>
      </c>
      <c r="D46" s="215" t="s">
        <v>51</v>
      </c>
      <c r="E46" s="273">
        <v>2.35046</v>
      </c>
      <c r="F46" s="215">
        <v>30.87</v>
      </c>
      <c r="G46" s="94">
        <f t="shared" si="0"/>
        <v>72.5587002</v>
      </c>
    </row>
    <row r="47" spans="1:7" ht="22.5">
      <c r="A47" s="93" t="s">
        <v>56</v>
      </c>
      <c r="B47" s="272">
        <v>88316</v>
      </c>
      <c r="C47" s="91" t="s">
        <v>189</v>
      </c>
      <c r="D47" s="215" t="s">
        <v>51</v>
      </c>
      <c r="E47" s="273">
        <v>6.27648</v>
      </c>
      <c r="F47" s="215">
        <v>22.66</v>
      </c>
      <c r="G47" s="94">
        <f t="shared" si="0"/>
        <v>142.2250368</v>
      </c>
    </row>
    <row r="48" spans="1:7" ht="11.25">
      <c r="A48" s="93"/>
      <c r="B48" s="47"/>
      <c r="C48" s="91"/>
      <c r="D48" s="47"/>
      <c r="E48" s="114"/>
      <c r="F48" s="90" t="s">
        <v>40</v>
      </c>
      <c r="G48" s="92">
        <f>SUM(G37:G47)</f>
        <v>375.62759520000003</v>
      </c>
    </row>
    <row r="49" spans="1:7" ht="11.25">
      <c r="A49" s="234"/>
      <c r="B49" s="235"/>
      <c r="C49" s="101"/>
      <c r="D49" s="235"/>
      <c r="E49" s="236"/>
      <c r="F49" s="237"/>
      <c r="G49" s="135"/>
    </row>
    <row r="50" spans="1:7" s="196" customFormat="1" ht="21">
      <c r="A50" s="189"/>
      <c r="B50" s="271" t="s">
        <v>374</v>
      </c>
      <c r="C50" s="270" t="s">
        <v>602</v>
      </c>
      <c r="D50" s="271" t="s">
        <v>54</v>
      </c>
      <c r="E50" s="193"/>
      <c r="F50" s="194" t="s">
        <v>5</v>
      </c>
      <c r="G50" s="195">
        <f>G57</f>
        <v>62.812940000000005</v>
      </c>
    </row>
    <row r="51" spans="1:7" ht="11.25">
      <c r="A51" s="96" t="s">
        <v>1</v>
      </c>
      <c r="B51" s="96" t="s">
        <v>2</v>
      </c>
      <c r="C51" s="117" t="s">
        <v>3</v>
      </c>
      <c r="D51" s="97" t="s">
        <v>89</v>
      </c>
      <c r="E51" s="113" t="s">
        <v>38</v>
      </c>
      <c r="F51" s="97" t="s">
        <v>5</v>
      </c>
      <c r="G51" s="97" t="s">
        <v>43</v>
      </c>
    </row>
    <row r="52" spans="1:7" ht="22.5">
      <c r="A52" s="215" t="s">
        <v>233</v>
      </c>
      <c r="B52" s="272" t="s">
        <v>601</v>
      </c>
      <c r="C52" s="91" t="s">
        <v>602</v>
      </c>
      <c r="D52" s="215" t="s">
        <v>54</v>
      </c>
      <c r="E52" s="273">
        <v>1.05</v>
      </c>
      <c r="F52" s="215">
        <v>33.784</v>
      </c>
      <c r="G52" s="94">
        <f>E52*F52</f>
        <v>35.4732</v>
      </c>
    </row>
    <row r="53" spans="1:7" ht="45">
      <c r="A53" s="215" t="s">
        <v>56</v>
      </c>
      <c r="B53" s="272">
        <v>91173</v>
      </c>
      <c r="C53" s="91" t="s">
        <v>158</v>
      </c>
      <c r="D53" s="215" t="s">
        <v>54</v>
      </c>
      <c r="E53" s="273">
        <v>2</v>
      </c>
      <c r="F53" s="215">
        <v>3.6</v>
      </c>
      <c r="G53" s="94">
        <f>E53*F53</f>
        <v>7.2</v>
      </c>
    </row>
    <row r="54" spans="1:7" ht="33.75">
      <c r="A54" s="215" t="s">
        <v>56</v>
      </c>
      <c r="B54" s="272">
        <v>91885</v>
      </c>
      <c r="C54" s="91" t="s">
        <v>1277</v>
      </c>
      <c r="D54" s="215" t="s">
        <v>89</v>
      </c>
      <c r="E54" s="273">
        <v>0.333</v>
      </c>
      <c r="F54" s="215">
        <v>14.87</v>
      </c>
      <c r="G54" s="94">
        <f>E54*F54</f>
        <v>4.95171</v>
      </c>
    </row>
    <row r="55" spans="1:7" ht="22.5">
      <c r="A55" s="215" t="s">
        <v>56</v>
      </c>
      <c r="B55" s="272">
        <v>88264</v>
      </c>
      <c r="C55" s="91" t="s">
        <v>185</v>
      </c>
      <c r="D55" s="215" t="s">
        <v>51</v>
      </c>
      <c r="E55" s="273">
        <v>0.247</v>
      </c>
      <c r="F55" s="215">
        <v>36.56</v>
      </c>
      <c r="G55" s="94">
        <f>E55*F55</f>
        <v>9.03032</v>
      </c>
    </row>
    <row r="56" spans="1:7" ht="22.5">
      <c r="A56" s="215" t="s">
        <v>56</v>
      </c>
      <c r="B56" s="272">
        <v>88247</v>
      </c>
      <c r="C56" s="91" t="s">
        <v>180</v>
      </c>
      <c r="D56" s="215" t="s">
        <v>51</v>
      </c>
      <c r="E56" s="273">
        <v>0.247</v>
      </c>
      <c r="F56" s="215">
        <v>24.93</v>
      </c>
      <c r="G56" s="94">
        <f>E56*F56</f>
        <v>6.15771</v>
      </c>
    </row>
    <row r="57" spans="1:7" ht="11.25">
      <c r="A57" s="215"/>
      <c r="B57" s="47"/>
      <c r="C57" s="91"/>
      <c r="D57" s="47"/>
      <c r="E57" s="114"/>
      <c r="F57" s="90" t="s">
        <v>40</v>
      </c>
      <c r="G57" s="143">
        <f>SUM(G52:G56)</f>
        <v>62.812940000000005</v>
      </c>
    </row>
    <row r="58" spans="1:7" ht="11.25">
      <c r="A58" s="252"/>
      <c r="B58" s="235"/>
      <c r="C58" s="101"/>
      <c r="D58" s="235"/>
      <c r="E58" s="236"/>
      <c r="F58" s="237"/>
      <c r="G58" s="224"/>
    </row>
    <row r="59" spans="1:7" s="196" customFormat="1" ht="21">
      <c r="A59" s="189"/>
      <c r="B59" s="190" t="s">
        <v>378</v>
      </c>
      <c r="C59" s="270" t="s">
        <v>604</v>
      </c>
      <c r="D59" s="271" t="s">
        <v>54</v>
      </c>
      <c r="E59" s="193"/>
      <c r="F59" s="194" t="s">
        <v>5</v>
      </c>
      <c r="G59" s="195">
        <f>G66</f>
        <v>88.5047936</v>
      </c>
    </row>
    <row r="60" spans="1:7" ht="11.25">
      <c r="A60" s="96" t="s">
        <v>1</v>
      </c>
      <c r="B60" s="96" t="s">
        <v>2</v>
      </c>
      <c r="C60" s="117" t="s">
        <v>3</v>
      </c>
      <c r="D60" s="97" t="s">
        <v>89</v>
      </c>
      <c r="E60" s="113" t="s">
        <v>38</v>
      </c>
      <c r="F60" s="97" t="s">
        <v>5</v>
      </c>
      <c r="G60" s="97" t="s">
        <v>43</v>
      </c>
    </row>
    <row r="61" spans="1:7" ht="22.5">
      <c r="A61" s="215" t="s">
        <v>233</v>
      </c>
      <c r="B61" s="272" t="s">
        <v>603</v>
      </c>
      <c r="C61" s="91" t="s">
        <v>604</v>
      </c>
      <c r="D61" s="215" t="s">
        <v>54</v>
      </c>
      <c r="E61" s="273">
        <v>1.05</v>
      </c>
      <c r="F61" s="215">
        <v>51.78464</v>
      </c>
      <c r="G61" s="94">
        <f>E61*F61</f>
        <v>54.373872000000006</v>
      </c>
    </row>
    <row r="62" spans="1:7" ht="45">
      <c r="A62" s="215" t="s">
        <v>56</v>
      </c>
      <c r="B62" s="272">
        <v>91173</v>
      </c>
      <c r="C62" s="91" t="s">
        <v>158</v>
      </c>
      <c r="D62" s="215" t="s">
        <v>54</v>
      </c>
      <c r="E62" s="273">
        <v>2</v>
      </c>
      <c r="F62" s="215">
        <v>3.6</v>
      </c>
      <c r="G62" s="94">
        <f>E62*F62</f>
        <v>7.2</v>
      </c>
    </row>
    <row r="63" spans="1:7" ht="22.5">
      <c r="A63" s="215" t="s">
        <v>233</v>
      </c>
      <c r="B63" s="272" t="s">
        <v>605</v>
      </c>
      <c r="C63" s="91" t="s">
        <v>606</v>
      </c>
      <c r="D63" s="215" t="s">
        <v>4</v>
      </c>
      <c r="E63" s="273">
        <v>0.33</v>
      </c>
      <c r="F63" s="215">
        <v>16.019520000000004</v>
      </c>
      <c r="G63" s="94">
        <f>E63*F63</f>
        <v>5.286441600000002</v>
      </c>
    </row>
    <row r="64" spans="1:7" ht="22.5">
      <c r="A64" s="215" t="s">
        <v>56</v>
      </c>
      <c r="B64" s="272">
        <v>88264</v>
      </c>
      <c r="C64" s="91" t="s">
        <v>185</v>
      </c>
      <c r="D64" s="215" t="s">
        <v>51</v>
      </c>
      <c r="E64" s="273">
        <v>0.352</v>
      </c>
      <c r="F64" s="215">
        <v>36.56</v>
      </c>
      <c r="G64" s="94">
        <f>E64*F64</f>
        <v>12.86912</v>
      </c>
    </row>
    <row r="65" spans="1:7" ht="22.5">
      <c r="A65" s="215" t="s">
        <v>56</v>
      </c>
      <c r="B65" s="272">
        <v>88247</v>
      </c>
      <c r="C65" s="91" t="s">
        <v>180</v>
      </c>
      <c r="D65" s="215" t="s">
        <v>51</v>
      </c>
      <c r="E65" s="273">
        <v>0.352</v>
      </c>
      <c r="F65" s="215">
        <v>24.93</v>
      </c>
      <c r="G65" s="94">
        <f>E65*F65</f>
        <v>8.77536</v>
      </c>
    </row>
    <row r="66" spans="1:7" ht="11.25">
      <c r="A66" s="215"/>
      <c r="B66" s="47"/>
      <c r="C66" s="91"/>
      <c r="D66" s="47"/>
      <c r="E66" s="114"/>
      <c r="F66" s="90" t="s">
        <v>40</v>
      </c>
      <c r="G66" s="143">
        <f>SUM(G61:G65)</f>
        <v>88.5047936</v>
      </c>
    </row>
    <row r="67" spans="1:7" ht="11.25">
      <c r="A67" s="252"/>
      <c r="B67" s="235"/>
      <c r="C67" s="101"/>
      <c r="D67" s="235"/>
      <c r="E67" s="236"/>
      <c r="F67" s="237"/>
      <c r="G67" s="224"/>
    </row>
    <row r="68" spans="1:7" s="196" customFormat="1" ht="31.5">
      <c r="A68" s="190"/>
      <c r="B68" s="190" t="s">
        <v>379</v>
      </c>
      <c r="C68" s="270" t="s">
        <v>818</v>
      </c>
      <c r="D68" s="271" t="s">
        <v>89</v>
      </c>
      <c r="E68" s="193"/>
      <c r="F68" s="194" t="s">
        <v>5</v>
      </c>
      <c r="G68" s="266">
        <f>G75</f>
        <v>45.2533</v>
      </c>
    </row>
    <row r="69" spans="1:7" ht="11.25">
      <c r="A69" s="96" t="s">
        <v>1</v>
      </c>
      <c r="B69" s="96" t="s">
        <v>2</v>
      </c>
      <c r="C69" s="117" t="s">
        <v>3</v>
      </c>
      <c r="D69" s="97" t="s">
        <v>89</v>
      </c>
      <c r="E69" s="113" t="s">
        <v>38</v>
      </c>
      <c r="F69" s="97" t="s">
        <v>5</v>
      </c>
      <c r="G69" s="97" t="s">
        <v>43</v>
      </c>
    </row>
    <row r="70" spans="1:7" ht="22.5">
      <c r="A70" s="215" t="s">
        <v>193</v>
      </c>
      <c r="B70" s="272">
        <v>301</v>
      </c>
      <c r="C70" s="91" t="s">
        <v>1301</v>
      </c>
      <c r="D70" s="215" t="s">
        <v>202</v>
      </c>
      <c r="E70" s="273">
        <v>2</v>
      </c>
      <c r="F70" s="215">
        <v>3.4</v>
      </c>
      <c r="G70" s="94">
        <f>E70*F70</f>
        <v>6.8</v>
      </c>
    </row>
    <row r="71" spans="1:7" ht="22.5">
      <c r="A71" s="215" t="s">
        <v>193</v>
      </c>
      <c r="B71" s="272">
        <v>3659</v>
      </c>
      <c r="C71" s="91" t="s">
        <v>1323</v>
      </c>
      <c r="D71" s="215" t="s">
        <v>202</v>
      </c>
      <c r="E71" s="273">
        <v>1</v>
      </c>
      <c r="F71" s="215">
        <v>17.47</v>
      </c>
      <c r="G71" s="94">
        <f>E71*F71</f>
        <v>17.47</v>
      </c>
    </row>
    <row r="72" spans="1:7" ht="33.75">
      <c r="A72" s="215" t="s">
        <v>193</v>
      </c>
      <c r="B72" s="272">
        <v>20078</v>
      </c>
      <c r="C72" s="91" t="s">
        <v>1332</v>
      </c>
      <c r="D72" s="215" t="s">
        <v>202</v>
      </c>
      <c r="E72" s="273">
        <v>0.092</v>
      </c>
      <c r="F72" s="215">
        <v>29.9</v>
      </c>
      <c r="G72" s="94">
        <f>E72*F72</f>
        <v>2.7508</v>
      </c>
    </row>
    <row r="73" spans="1:7" ht="22.5">
      <c r="A73" s="215" t="s">
        <v>56</v>
      </c>
      <c r="B73" s="272">
        <v>88248</v>
      </c>
      <c r="C73" s="91" t="s">
        <v>181</v>
      </c>
      <c r="D73" s="215" t="s">
        <v>51</v>
      </c>
      <c r="E73" s="273">
        <v>0.33</v>
      </c>
      <c r="F73" s="215">
        <v>23.81</v>
      </c>
      <c r="G73" s="94">
        <f>E73*F73</f>
        <v>7.8572999999999995</v>
      </c>
    </row>
    <row r="74" spans="1:7" ht="22.5">
      <c r="A74" s="215" t="s">
        <v>56</v>
      </c>
      <c r="B74" s="272">
        <v>88267</v>
      </c>
      <c r="C74" s="91" t="s">
        <v>186</v>
      </c>
      <c r="D74" s="215" t="s">
        <v>51</v>
      </c>
      <c r="E74" s="273">
        <v>0.33</v>
      </c>
      <c r="F74" s="215">
        <v>31.44</v>
      </c>
      <c r="G74" s="94">
        <f>E74*F74</f>
        <v>10.375200000000001</v>
      </c>
    </row>
    <row r="75" spans="1:7" ht="11.25">
      <c r="A75" s="215"/>
      <c r="B75" s="47"/>
      <c r="C75" s="91"/>
      <c r="D75" s="47"/>
      <c r="E75" s="114"/>
      <c r="F75" s="90" t="s">
        <v>40</v>
      </c>
      <c r="G75" s="143">
        <f>SUM(G70:G74)</f>
        <v>45.2533</v>
      </c>
    </row>
    <row r="76" spans="1:7" ht="11.25">
      <c r="A76" s="234"/>
      <c r="B76" s="235"/>
      <c r="C76" s="101"/>
      <c r="D76" s="235"/>
      <c r="E76" s="236"/>
      <c r="F76" s="237"/>
      <c r="G76" s="135"/>
    </row>
    <row r="77" spans="1:7" s="196" customFormat="1" ht="21">
      <c r="A77" s="190"/>
      <c r="B77" s="190" t="s">
        <v>381</v>
      </c>
      <c r="C77" s="270" t="s">
        <v>824</v>
      </c>
      <c r="D77" s="271" t="s">
        <v>89</v>
      </c>
      <c r="E77" s="193"/>
      <c r="F77" s="194" t="s">
        <v>5</v>
      </c>
      <c r="G77" s="266">
        <f>G84</f>
        <v>20.4705</v>
      </c>
    </row>
    <row r="78" spans="1:7" ht="11.25">
      <c r="A78" s="96" t="s">
        <v>1</v>
      </c>
      <c r="B78" s="96" t="s">
        <v>2</v>
      </c>
      <c r="C78" s="117" t="s">
        <v>3</v>
      </c>
      <c r="D78" s="97" t="s">
        <v>89</v>
      </c>
      <c r="E78" s="113" t="s">
        <v>38</v>
      </c>
      <c r="F78" s="97" t="s">
        <v>5</v>
      </c>
      <c r="G78" s="97" t="s">
        <v>43</v>
      </c>
    </row>
    <row r="79" spans="1:7" ht="22.5">
      <c r="A79" s="215" t="s">
        <v>193</v>
      </c>
      <c r="B79" s="272">
        <v>299</v>
      </c>
      <c r="C79" s="91" t="s">
        <v>1302</v>
      </c>
      <c r="D79" s="215" t="s">
        <v>202</v>
      </c>
      <c r="E79" s="273">
        <v>1</v>
      </c>
      <c r="F79" s="215">
        <v>3.99</v>
      </c>
      <c r="G79" s="94">
        <f>E79*F79</f>
        <v>3.99</v>
      </c>
    </row>
    <row r="80" spans="1:7" ht="22.5">
      <c r="A80" s="215" t="s">
        <v>193</v>
      </c>
      <c r="B80" s="272">
        <v>20043</v>
      </c>
      <c r="C80" s="91" t="s">
        <v>1343</v>
      </c>
      <c r="D80" s="215" t="s">
        <v>202</v>
      </c>
      <c r="E80" s="273">
        <v>1</v>
      </c>
      <c r="F80" s="215">
        <v>8.38</v>
      </c>
      <c r="G80" s="94">
        <f>E80*F80</f>
        <v>8.38</v>
      </c>
    </row>
    <row r="81" spans="1:7" ht="33.75">
      <c r="A81" s="215" t="s">
        <v>193</v>
      </c>
      <c r="B81" s="272">
        <v>20078</v>
      </c>
      <c r="C81" s="91" t="s">
        <v>1332</v>
      </c>
      <c r="D81" s="215" t="s">
        <v>202</v>
      </c>
      <c r="E81" s="273">
        <v>0.07</v>
      </c>
      <c r="F81" s="215">
        <v>28.9</v>
      </c>
      <c r="G81" s="94">
        <f>E81*F81</f>
        <v>2.023</v>
      </c>
    </row>
    <row r="82" spans="1:7" ht="22.5">
      <c r="A82" s="215" t="s">
        <v>56</v>
      </c>
      <c r="B82" s="272">
        <v>88248</v>
      </c>
      <c r="C82" s="91" t="s">
        <v>181</v>
      </c>
      <c r="D82" s="215" t="s">
        <v>51</v>
      </c>
      <c r="E82" s="273">
        <v>0.11</v>
      </c>
      <c r="F82" s="215">
        <v>23.81</v>
      </c>
      <c r="G82" s="94">
        <f>E82*F82</f>
        <v>2.6191</v>
      </c>
    </row>
    <row r="83" spans="1:7" ht="22.5">
      <c r="A83" s="215" t="s">
        <v>56</v>
      </c>
      <c r="B83" s="272">
        <v>88267</v>
      </c>
      <c r="C83" s="91" t="s">
        <v>186</v>
      </c>
      <c r="D83" s="215" t="s">
        <v>51</v>
      </c>
      <c r="E83" s="273">
        <v>0.11</v>
      </c>
      <c r="F83" s="215">
        <v>31.44</v>
      </c>
      <c r="G83" s="94">
        <f>E83*F83</f>
        <v>3.4584</v>
      </c>
    </row>
    <row r="84" spans="1:7" ht="11.25">
      <c r="A84" s="215"/>
      <c r="B84" s="47"/>
      <c r="C84" s="91"/>
      <c r="D84" s="47"/>
      <c r="E84" s="114"/>
      <c r="F84" s="90" t="s">
        <v>40</v>
      </c>
      <c r="G84" s="143">
        <f>SUM(G79:G83)</f>
        <v>20.4705</v>
      </c>
    </row>
    <row r="85" spans="1:7" ht="11.25">
      <c r="A85" s="234"/>
      <c r="B85" s="235"/>
      <c r="C85" s="101"/>
      <c r="D85" s="235"/>
      <c r="E85" s="236"/>
      <c r="F85" s="237"/>
      <c r="G85" s="135"/>
    </row>
    <row r="86" spans="1:7" s="196" customFormat="1" ht="31.5">
      <c r="A86" s="190"/>
      <c r="B86" s="190" t="s">
        <v>385</v>
      </c>
      <c r="C86" s="270" t="s">
        <v>825</v>
      </c>
      <c r="D86" s="271" t="s">
        <v>89</v>
      </c>
      <c r="E86" s="193"/>
      <c r="F86" s="194" t="s">
        <v>5</v>
      </c>
      <c r="G86" s="266">
        <f>G105</f>
        <v>31682.801120000004</v>
      </c>
    </row>
    <row r="87" spans="1:7" ht="11.25">
      <c r="A87" s="96" t="s">
        <v>1</v>
      </c>
      <c r="B87" s="96" t="s">
        <v>2</v>
      </c>
      <c r="C87" s="117" t="s">
        <v>3</v>
      </c>
      <c r="D87" s="97" t="s">
        <v>89</v>
      </c>
      <c r="E87" s="113" t="s">
        <v>38</v>
      </c>
      <c r="F87" s="97" t="s">
        <v>5</v>
      </c>
      <c r="G87" s="97" t="s">
        <v>43</v>
      </c>
    </row>
    <row r="88" spans="1:7" ht="22.5">
      <c r="A88" s="215" t="s">
        <v>193</v>
      </c>
      <c r="B88" s="272">
        <v>25067</v>
      </c>
      <c r="C88" s="91" t="s">
        <v>1305</v>
      </c>
      <c r="D88" s="215" t="s">
        <v>202</v>
      </c>
      <c r="E88" s="273">
        <v>389.423</v>
      </c>
      <c r="F88" s="215">
        <v>5.87</v>
      </c>
      <c r="G88" s="94">
        <f aca="true" t="shared" si="1" ref="G88:G104">E88*F88</f>
        <v>2285.91301</v>
      </c>
    </row>
    <row r="89" spans="1:7" ht="22.5">
      <c r="A89" s="215" t="s">
        <v>193</v>
      </c>
      <c r="B89" s="272">
        <v>660</v>
      </c>
      <c r="C89" s="91" t="s">
        <v>1312</v>
      </c>
      <c r="D89" s="215" t="s">
        <v>202</v>
      </c>
      <c r="E89" s="273">
        <v>240.469</v>
      </c>
      <c r="F89" s="215">
        <v>3.64</v>
      </c>
      <c r="G89" s="94">
        <f t="shared" si="1"/>
        <v>875.30716</v>
      </c>
    </row>
    <row r="90" spans="1:7" ht="45">
      <c r="A90" s="215" t="s">
        <v>56</v>
      </c>
      <c r="B90" s="272">
        <v>100475</v>
      </c>
      <c r="C90" s="91" t="s">
        <v>167</v>
      </c>
      <c r="D90" s="215" t="s">
        <v>55</v>
      </c>
      <c r="E90" s="273">
        <v>3.056</v>
      </c>
      <c r="F90" s="215">
        <v>788.14</v>
      </c>
      <c r="G90" s="94">
        <f t="shared" si="1"/>
        <v>2408.55584</v>
      </c>
    </row>
    <row r="91" spans="1:7" ht="56.25">
      <c r="A91" s="215" t="s">
        <v>56</v>
      </c>
      <c r="B91" s="272">
        <v>5678</v>
      </c>
      <c r="C91" s="91" t="s">
        <v>93</v>
      </c>
      <c r="D91" s="215" t="s">
        <v>92</v>
      </c>
      <c r="E91" s="273">
        <v>2.322</v>
      </c>
      <c r="F91" s="215">
        <v>150.58</v>
      </c>
      <c r="G91" s="94">
        <f t="shared" si="1"/>
        <v>349.64676000000003</v>
      </c>
    </row>
    <row r="92" spans="1:7" ht="56.25">
      <c r="A92" s="215" t="s">
        <v>56</v>
      </c>
      <c r="B92" s="272">
        <v>5679</v>
      </c>
      <c r="C92" s="91" t="s">
        <v>97</v>
      </c>
      <c r="D92" s="215" t="s">
        <v>96</v>
      </c>
      <c r="E92" s="273">
        <v>7.81</v>
      </c>
      <c r="F92" s="215">
        <v>66.05</v>
      </c>
      <c r="G92" s="94">
        <f t="shared" si="1"/>
        <v>515.8504999999999</v>
      </c>
    </row>
    <row r="93" spans="1:7" ht="45">
      <c r="A93" s="215" t="s">
        <v>56</v>
      </c>
      <c r="B93" s="272">
        <v>87316</v>
      </c>
      <c r="C93" s="91" t="s">
        <v>166</v>
      </c>
      <c r="D93" s="215" t="s">
        <v>55</v>
      </c>
      <c r="E93" s="273">
        <v>0.031</v>
      </c>
      <c r="F93" s="215">
        <v>552.19</v>
      </c>
      <c r="G93" s="94">
        <f t="shared" si="1"/>
        <v>17.117890000000003</v>
      </c>
    </row>
    <row r="94" spans="1:7" ht="22.5">
      <c r="A94" s="215" t="s">
        <v>56</v>
      </c>
      <c r="B94" s="272">
        <v>88309</v>
      </c>
      <c r="C94" s="91" t="s">
        <v>187</v>
      </c>
      <c r="D94" s="215" t="s">
        <v>51</v>
      </c>
      <c r="E94" s="273">
        <v>113.206</v>
      </c>
      <c r="F94" s="215">
        <v>30.87</v>
      </c>
      <c r="G94" s="94">
        <f t="shared" si="1"/>
        <v>3494.66922</v>
      </c>
    </row>
    <row r="95" spans="1:7" ht="22.5">
      <c r="A95" s="215" t="s">
        <v>56</v>
      </c>
      <c r="B95" s="272">
        <v>88316</v>
      </c>
      <c r="C95" s="91" t="s">
        <v>189</v>
      </c>
      <c r="D95" s="215" t="s">
        <v>51</v>
      </c>
      <c r="E95" s="273">
        <v>113.206</v>
      </c>
      <c r="F95" s="215">
        <v>22.66</v>
      </c>
      <c r="G95" s="94">
        <f t="shared" si="1"/>
        <v>2565.24796</v>
      </c>
    </row>
    <row r="96" spans="1:7" ht="22.5">
      <c r="A96" s="215" t="s">
        <v>56</v>
      </c>
      <c r="B96" s="272">
        <v>89993</v>
      </c>
      <c r="C96" s="91" t="s">
        <v>325</v>
      </c>
      <c r="D96" s="215" t="s">
        <v>55</v>
      </c>
      <c r="E96" s="273">
        <v>0.18</v>
      </c>
      <c r="F96" s="215">
        <v>1123.64</v>
      </c>
      <c r="G96" s="94">
        <f t="shared" si="1"/>
        <v>202.2552</v>
      </c>
    </row>
    <row r="97" spans="1:7" ht="22.5">
      <c r="A97" s="215" t="s">
        <v>56</v>
      </c>
      <c r="B97" s="272">
        <v>89995</v>
      </c>
      <c r="C97" s="91" t="s">
        <v>326</v>
      </c>
      <c r="D97" s="215" t="s">
        <v>55</v>
      </c>
      <c r="E97" s="273">
        <v>0.705</v>
      </c>
      <c r="F97" s="215">
        <v>1083.07</v>
      </c>
      <c r="G97" s="94">
        <f t="shared" si="1"/>
        <v>763.5643499999999</v>
      </c>
    </row>
    <row r="98" spans="1:7" ht="22.5">
      <c r="A98" s="215" t="s">
        <v>56</v>
      </c>
      <c r="B98" s="272">
        <v>89996</v>
      </c>
      <c r="C98" s="91" t="s">
        <v>323</v>
      </c>
      <c r="D98" s="215" t="s">
        <v>101</v>
      </c>
      <c r="E98" s="273">
        <v>5.95</v>
      </c>
      <c r="F98" s="215">
        <v>1056</v>
      </c>
      <c r="G98" s="94">
        <f t="shared" si="1"/>
        <v>6283.2</v>
      </c>
    </row>
    <row r="99" spans="1:7" ht="22.5">
      <c r="A99" s="215" t="s">
        <v>56</v>
      </c>
      <c r="B99" s="272">
        <v>89998</v>
      </c>
      <c r="C99" s="91" t="s">
        <v>324</v>
      </c>
      <c r="D99" s="215" t="s">
        <v>101</v>
      </c>
      <c r="E99" s="273">
        <v>28.261</v>
      </c>
      <c r="F99" s="215">
        <v>9.97</v>
      </c>
      <c r="G99" s="94">
        <f t="shared" si="1"/>
        <v>281.76217</v>
      </c>
    </row>
    <row r="100" spans="1:7" ht="33.75">
      <c r="A100" s="215" t="s">
        <v>56</v>
      </c>
      <c r="B100" s="272">
        <v>92767</v>
      </c>
      <c r="C100" s="91" t="s">
        <v>465</v>
      </c>
      <c r="D100" s="215" t="s">
        <v>101</v>
      </c>
      <c r="E100" s="273">
        <v>95.188</v>
      </c>
      <c r="F100" s="215">
        <v>15.83</v>
      </c>
      <c r="G100" s="94">
        <f t="shared" si="1"/>
        <v>1506.8260400000001</v>
      </c>
    </row>
    <row r="101" spans="1:7" ht="33.75">
      <c r="A101" s="215" t="s">
        <v>56</v>
      </c>
      <c r="B101" s="272">
        <v>96622</v>
      </c>
      <c r="C101" s="91" t="s">
        <v>112</v>
      </c>
      <c r="D101" s="215" t="s">
        <v>55</v>
      </c>
      <c r="E101" s="273">
        <v>1.689</v>
      </c>
      <c r="F101" s="215">
        <v>168.26</v>
      </c>
      <c r="G101" s="94">
        <f t="shared" si="1"/>
        <v>284.19114</v>
      </c>
    </row>
    <row r="102" spans="1:7" ht="33.75">
      <c r="A102" s="215" t="s">
        <v>56</v>
      </c>
      <c r="B102" s="272">
        <v>94970</v>
      </c>
      <c r="C102" s="91" t="s">
        <v>123</v>
      </c>
      <c r="D102" s="215" t="s">
        <v>55</v>
      </c>
      <c r="E102" s="273">
        <v>4.094</v>
      </c>
      <c r="F102" s="215">
        <v>513.24</v>
      </c>
      <c r="G102" s="94">
        <f t="shared" si="1"/>
        <v>2101.20456</v>
      </c>
    </row>
    <row r="103" spans="1:7" ht="33.75">
      <c r="A103" s="215" t="s">
        <v>56</v>
      </c>
      <c r="B103" s="272">
        <v>97735</v>
      </c>
      <c r="C103" s="91" t="s">
        <v>131</v>
      </c>
      <c r="D103" s="215" t="s">
        <v>55</v>
      </c>
      <c r="E103" s="273">
        <v>2.504</v>
      </c>
      <c r="F103" s="215">
        <v>2597.74</v>
      </c>
      <c r="G103" s="94">
        <f t="shared" si="1"/>
        <v>6504.740959999999</v>
      </c>
    </row>
    <row r="104" spans="1:7" ht="22.5">
      <c r="A104" s="215" t="s">
        <v>193</v>
      </c>
      <c r="B104" s="272">
        <v>4720</v>
      </c>
      <c r="C104" s="91" t="s">
        <v>1333</v>
      </c>
      <c r="D104" s="215" t="s">
        <v>206</v>
      </c>
      <c r="E104" s="273">
        <v>10.066</v>
      </c>
      <c r="F104" s="215">
        <v>123.46</v>
      </c>
      <c r="G104" s="94">
        <f t="shared" si="1"/>
        <v>1242.74836</v>
      </c>
    </row>
    <row r="105" spans="1:7" ht="11.25">
      <c r="A105" s="215"/>
      <c r="B105" s="47"/>
      <c r="C105" s="91"/>
      <c r="D105" s="47"/>
      <c r="E105" s="114"/>
      <c r="F105" s="90" t="s">
        <v>40</v>
      </c>
      <c r="G105" s="143">
        <f>SUM(G88:G104)</f>
        <v>31682.801120000004</v>
      </c>
    </row>
    <row r="106" spans="1:7" ht="11.25">
      <c r="A106" s="234"/>
      <c r="B106" s="235"/>
      <c r="C106" s="101"/>
      <c r="D106" s="235"/>
      <c r="E106" s="236"/>
      <c r="F106" s="237"/>
      <c r="G106" s="135"/>
    </row>
    <row r="107" spans="1:7" s="196" customFormat="1" ht="31.5">
      <c r="A107" s="190"/>
      <c r="B107" s="190" t="s">
        <v>386</v>
      </c>
      <c r="C107" s="270" t="s">
        <v>826</v>
      </c>
      <c r="D107" s="271" t="s">
        <v>89</v>
      </c>
      <c r="E107" s="193"/>
      <c r="F107" s="194" t="s">
        <v>5</v>
      </c>
      <c r="G107" s="266">
        <f>G125</f>
        <v>17142.160580000003</v>
      </c>
    </row>
    <row r="108" spans="1:7" ht="11.25">
      <c r="A108" s="96" t="s">
        <v>1</v>
      </c>
      <c r="B108" s="96" t="s">
        <v>2</v>
      </c>
      <c r="C108" s="117" t="s">
        <v>3</v>
      </c>
      <c r="D108" s="97" t="s">
        <v>89</v>
      </c>
      <c r="E108" s="113" t="s">
        <v>38</v>
      </c>
      <c r="F108" s="97" t="s">
        <v>5</v>
      </c>
      <c r="G108" s="97" t="s">
        <v>43</v>
      </c>
    </row>
    <row r="109" spans="1:7" ht="22.5">
      <c r="A109" s="215" t="s">
        <v>193</v>
      </c>
      <c r="B109" s="272">
        <v>25067</v>
      </c>
      <c r="C109" s="91" t="s">
        <v>1305</v>
      </c>
      <c r="D109" s="215" t="s">
        <v>202</v>
      </c>
      <c r="E109" s="273">
        <v>484.98</v>
      </c>
      <c r="F109" s="215">
        <v>5.87</v>
      </c>
      <c r="G109" s="94">
        <f aca="true" t="shared" si="2" ref="G109:G124">E109*F109</f>
        <v>2846.8326</v>
      </c>
    </row>
    <row r="110" spans="1:7" ht="22.5">
      <c r="A110" s="215" t="s">
        <v>193</v>
      </c>
      <c r="B110" s="272">
        <v>660</v>
      </c>
      <c r="C110" s="91" t="s">
        <v>1312</v>
      </c>
      <c r="D110" s="215" t="s">
        <v>202</v>
      </c>
      <c r="E110" s="273">
        <v>81.675</v>
      </c>
      <c r="F110" s="215">
        <v>3.64</v>
      </c>
      <c r="G110" s="94">
        <f t="shared" si="2"/>
        <v>297.297</v>
      </c>
    </row>
    <row r="111" spans="1:7" ht="45">
      <c r="A111" s="215" t="s">
        <v>56</v>
      </c>
      <c r="B111" s="272">
        <v>100475</v>
      </c>
      <c r="C111" s="91" t="s">
        <v>167</v>
      </c>
      <c r="D111" s="215" t="s">
        <v>55</v>
      </c>
      <c r="E111" s="273">
        <v>3.218</v>
      </c>
      <c r="F111" s="215">
        <v>788.14</v>
      </c>
      <c r="G111" s="94">
        <f t="shared" si="2"/>
        <v>2536.23452</v>
      </c>
    </row>
    <row r="112" spans="1:7" ht="56.25">
      <c r="A112" s="215" t="s">
        <v>56</v>
      </c>
      <c r="B112" s="272">
        <v>5678</v>
      </c>
      <c r="C112" s="91" t="s">
        <v>93</v>
      </c>
      <c r="D112" s="215" t="s">
        <v>92</v>
      </c>
      <c r="E112" s="273">
        <v>0.263</v>
      </c>
      <c r="F112" s="215">
        <v>150.58</v>
      </c>
      <c r="G112" s="94">
        <f t="shared" si="2"/>
        <v>39.602540000000005</v>
      </c>
    </row>
    <row r="113" spans="1:7" ht="56.25">
      <c r="A113" s="215" t="s">
        <v>56</v>
      </c>
      <c r="B113" s="272">
        <v>5679</v>
      </c>
      <c r="C113" s="91" t="s">
        <v>97</v>
      </c>
      <c r="D113" s="215" t="s">
        <v>96</v>
      </c>
      <c r="E113" s="273">
        <v>0.885</v>
      </c>
      <c r="F113" s="215">
        <v>66.05</v>
      </c>
      <c r="G113" s="94">
        <f t="shared" si="2"/>
        <v>58.454249999999995</v>
      </c>
    </row>
    <row r="114" spans="1:7" ht="45">
      <c r="A114" s="215" t="s">
        <v>56</v>
      </c>
      <c r="B114" s="272">
        <v>87316</v>
      </c>
      <c r="C114" s="91" t="s">
        <v>166</v>
      </c>
      <c r="D114" s="215" t="s">
        <v>55</v>
      </c>
      <c r="E114" s="273">
        <v>0.036</v>
      </c>
      <c r="F114" s="215">
        <v>552.19</v>
      </c>
      <c r="G114" s="94">
        <f t="shared" si="2"/>
        <v>19.87884</v>
      </c>
    </row>
    <row r="115" spans="1:7" ht="22.5">
      <c r="A115" s="215" t="s">
        <v>56</v>
      </c>
      <c r="B115" s="272">
        <v>88309</v>
      </c>
      <c r="C115" s="91" t="s">
        <v>187</v>
      </c>
      <c r="D115" s="215" t="s">
        <v>51</v>
      </c>
      <c r="E115" s="273">
        <v>102.447</v>
      </c>
      <c r="F115" s="215">
        <v>30.87</v>
      </c>
      <c r="G115" s="94">
        <f t="shared" si="2"/>
        <v>3162.5388900000003</v>
      </c>
    </row>
    <row r="116" spans="1:7" ht="22.5">
      <c r="A116" s="215" t="s">
        <v>56</v>
      </c>
      <c r="B116" s="272">
        <v>88316</v>
      </c>
      <c r="C116" s="91" t="s">
        <v>189</v>
      </c>
      <c r="D116" s="215" t="s">
        <v>51</v>
      </c>
      <c r="E116" s="273">
        <v>102.447</v>
      </c>
      <c r="F116" s="215">
        <v>22.66</v>
      </c>
      <c r="G116" s="94">
        <f t="shared" si="2"/>
        <v>2321.44902</v>
      </c>
    </row>
    <row r="117" spans="1:7" ht="22.5">
      <c r="A117" s="215" t="s">
        <v>56</v>
      </c>
      <c r="B117" s="272">
        <v>89993</v>
      </c>
      <c r="C117" s="91" t="s">
        <v>325</v>
      </c>
      <c r="D117" s="215" t="s">
        <v>55</v>
      </c>
      <c r="E117" s="273">
        <v>0.236</v>
      </c>
      <c r="F117" s="215">
        <v>1123.64</v>
      </c>
      <c r="G117" s="94">
        <f t="shared" si="2"/>
        <v>265.17904</v>
      </c>
    </row>
    <row r="118" spans="1:7" ht="22.5">
      <c r="A118" s="215" t="s">
        <v>56</v>
      </c>
      <c r="B118" s="272">
        <v>89995</v>
      </c>
      <c r="C118" s="91" t="s">
        <v>326</v>
      </c>
      <c r="D118" s="215" t="s">
        <v>55</v>
      </c>
      <c r="E118" s="273">
        <v>0.27</v>
      </c>
      <c r="F118" s="215">
        <v>1083.07</v>
      </c>
      <c r="G118" s="94">
        <f t="shared" si="2"/>
        <v>292.4289</v>
      </c>
    </row>
    <row r="119" spans="1:7" ht="22.5">
      <c r="A119" s="215" t="s">
        <v>56</v>
      </c>
      <c r="B119" s="272">
        <v>89996</v>
      </c>
      <c r="C119" s="91" t="s">
        <v>323</v>
      </c>
      <c r="D119" s="215" t="s">
        <v>101</v>
      </c>
      <c r="E119" s="273">
        <v>6.981</v>
      </c>
      <c r="F119" s="215">
        <v>10.56</v>
      </c>
      <c r="G119" s="94">
        <f t="shared" si="2"/>
        <v>73.71936000000001</v>
      </c>
    </row>
    <row r="120" spans="1:7" ht="22.5">
      <c r="A120" s="215" t="s">
        <v>56</v>
      </c>
      <c r="B120" s="272">
        <v>89998</v>
      </c>
      <c r="C120" s="91" t="s">
        <v>324</v>
      </c>
      <c r="D120" s="215" t="s">
        <v>101</v>
      </c>
      <c r="E120" s="273">
        <v>9.599</v>
      </c>
      <c r="F120" s="215">
        <v>9.97</v>
      </c>
      <c r="G120" s="94">
        <f t="shared" si="2"/>
        <v>95.70203000000001</v>
      </c>
    </row>
    <row r="121" spans="1:7" ht="33.75">
      <c r="A121" s="215" t="s">
        <v>56</v>
      </c>
      <c r="B121" s="272">
        <v>92767</v>
      </c>
      <c r="C121" s="91" t="s">
        <v>465</v>
      </c>
      <c r="D121" s="215" t="s">
        <v>101</v>
      </c>
      <c r="E121" s="273">
        <v>62.639</v>
      </c>
      <c r="F121" s="215">
        <v>15.83</v>
      </c>
      <c r="G121" s="94">
        <f t="shared" si="2"/>
        <v>991.57537</v>
      </c>
    </row>
    <row r="122" spans="1:7" ht="33.75">
      <c r="A122" s="215" t="s">
        <v>56</v>
      </c>
      <c r="B122" s="272">
        <v>96622</v>
      </c>
      <c r="C122" s="91" t="s">
        <v>112</v>
      </c>
      <c r="D122" s="215" t="s">
        <v>55</v>
      </c>
      <c r="E122" s="273">
        <v>1.224</v>
      </c>
      <c r="F122" s="215">
        <v>168.26</v>
      </c>
      <c r="G122" s="94">
        <f t="shared" si="2"/>
        <v>205.95023999999998</v>
      </c>
    </row>
    <row r="123" spans="1:7" ht="33.75">
      <c r="A123" s="215" t="s">
        <v>56</v>
      </c>
      <c r="B123" s="272">
        <v>94970</v>
      </c>
      <c r="C123" s="91" t="s">
        <v>123</v>
      </c>
      <c r="D123" s="215" t="s">
        <v>55</v>
      </c>
      <c r="E123" s="273">
        <v>3.006</v>
      </c>
      <c r="F123" s="215">
        <v>513.24</v>
      </c>
      <c r="G123" s="94">
        <f t="shared" si="2"/>
        <v>1542.79944</v>
      </c>
    </row>
    <row r="124" spans="1:7" ht="33.75">
      <c r="A124" s="215" t="s">
        <v>56</v>
      </c>
      <c r="B124" s="272">
        <v>97735</v>
      </c>
      <c r="C124" s="91" t="s">
        <v>131</v>
      </c>
      <c r="D124" s="215" t="s">
        <v>55</v>
      </c>
      <c r="E124" s="273">
        <v>0.921</v>
      </c>
      <c r="F124" s="215">
        <v>2597.74</v>
      </c>
      <c r="G124" s="94">
        <f t="shared" si="2"/>
        <v>2392.51854</v>
      </c>
    </row>
    <row r="125" spans="1:7" ht="11.25">
      <c r="A125" s="215"/>
      <c r="B125" s="47"/>
      <c r="C125" s="91"/>
      <c r="D125" s="47"/>
      <c r="E125" s="114"/>
      <c r="F125" s="90" t="s">
        <v>40</v>
      </c>
      <c r="G125" s="143">
        <f>SUM(G109:G124)</f>
        <v>17142.160580000003</v>
      </c>
    </row>
    <row r="126" spans="1:7" ht="11.25">
      <c r="A126" s="234"/>
      <c r="B126" s="235"/>
      <c r="C126" s="101"/>
      <c r="D126" s="235"/>
      <c r="E126" s="236"/>
      <c r="F126" s="237"/>
      <c r="G126" s="135"/>
    </row>
    <row r="127" spans="1:7" ht="11.25">
      <c r="A127" s="234"/>
      <c r="B127" s="235"/>
      <c r="C127" s="101"/>
      <c r="D127" s="235"/>
      <c r="E127" s="236"/>
      <c r="F127" s="237"/>
      <c r="G127" s="135"/>
    </row>
    <row r="128" spans="1:7" s="196" customFormat="1" ht="21">
      <c r="A128" s="189"/>
      <c r="B128" s="190" t="s">
        <v>387</v>
      </c>
      <c r="C128" s="270" t="s">
        <v>816</v>
      </c>
      <c r="D128" s="271" t="s">
        <v>89</v>
      </c>
      <c r="E128" s="193"/>
      <c r="F128" s="194" t="s">
        <v>5</v>
      </c>
      <c r="G128" s="195">
        <f>G141</f>
        <v>375.62759520000003</v>
      </c>
    </row>
    <row r="129" spans="1:7" ht="11.25">
      <c r="A129" s="95" t="s">
        <v>1</v>
      </c>
      <c r="B129" s="96" t="s">
        <v>2</v>
      </c>
      <c r="C129" s="117" t="s">
        <v>3</v>
      </c>
      <c r="D129" s="97" t="s">
        <v>89</v>
      </c>
      <c r="E129" s="113" t="s">
        <v>38</v>
      </c>
      <c r="F129" s="97" t="s">
        <v>5</v>
      </c>
      <c r="G129" s="98" t="s">
        <v>43</v>
      </c>
    </row>
    <row r="130" spans="1:7" ht="22.5">
      <c r="A130" s="93" t="s">
        <v>193</v>
      </c>
      <c r="B130" s="272">
        <v>1106</v>
      </c>
      <c r="C130" s="91" t="s">
        <v>1311</v>
      </c>
      <c r="D130" s="215" t="s">
        <v>205</v>
      </c>
      <c r="E130" s="273">
        <v>4.21344</v>
      </c>
      <c r="F130" s="215">
        <v>1.03</v>
      </c>
      <c r="G130" s="94">
        <f aca="true" t="shared" si="3" ref="G130:G140">E130*F130</f>
        <v>4.339843200000001</v>
      </c>
    </row>
    <row r="131" spans="1:7" ht="33.75">
      <c r="A131" s="93" t="s">
        <v>193</v>
      </c>
      <c r="B131" s="272">
        <v>1358</v>
      </c>
      <c r="C131" s="91" t="s">
        <v>1313</v>
      </c>
      <c r="D131" s="215" t="s">
        <v>201</v>
      </c>
      <c r="E131" s="273">
        <v>0.084</v>
      </c>
      <c r="F131" s="215">
        <v>51.8</v>
      </c>
      <c r="G131" s="94">
        <f t="shared" si="3"/>
        <v>4.3512</v>
      </c>
    </row>
    <row r="132" spans="1:7" ht="22.5">
      <c r="A132" s="93" t="s">
        <v>193</v>
      </c>
      <c r="B132" s="272">
        <v>1379</v>
      </c>
      <c r="C132" s="91" t="s">
        <v>1314</v>
      </c>
      <c r="D132" s="215" t="s">
        <v>205</v>
      </c>
      <c r="E132" s="273">
        <v>25.91176</v>
      </c>
      <c r="F132" s="215">
        <v>0.8</v>
      </c>
      <c r="G132" s="94">
        <f t="shared" si="3"/>
        <v>20.729408000000003</v>
      </c>
    </row>
    <row r="133" spans="1:7" ht="22.5">
      <c r="A133" s="93" t="s">
        <v>193</v>
      </c>
      <c r="B133" s="272">
        <v>370</v>
      </c>
      <c r="C133" s="91" t="s">
        <v>1303</v>
      </c>
      <c r="D133" s="215" t="s">
        <v>206</v>
      </c>
      <c r="E133" s="273">
        <v>0.09142</v>
      </c>
      <c r="F133" s="215">
        <v>135</v>
      </c>
      <c r="G133" s="94">
        <f t="shared" si="3"/>
        <v>12.3417</v>
      </c>
    </row>
    <row r="134" spans="1:7" ht="22.5">
      <c r="A134" s="93" t="s">
        <v>193</v>
      </c>
      <c r="B134" s="272">
        <v>43059</v>
      </c>
      <c r="C134" s="91" t="s">
        <v>1299</v>
      </c>
      <c r="D134" s="215" t="s">
        <v>205</v>
      </c>
      <c r="E134" s="273">
        <v>3.0184</v>
      </c>
      <c r="F134" s="215">
        <v>7.27</v>
      </c>
      <c r="G134" s="94">
        <f t="shared" si="3"/>
        <v>21.943768</v>
      </c>
    </row>
    <row r="135" spans="1:7" ht="22.5">
      <c r="A135" s="93" t="s">
        <v>193</v>
      </c>
      <c r="B135" s="272">
        <v>4721</v>
      </c>
      <c r="C135" s="91" t="s">
        <v>1334</v>
      </c>
      <c r="D135" s="215" t="s">
        <v>206</v>
      </c>
      <c r="E135" s="273">
        <v>0.0511</v>
      </c>
      <c r="F135" s="215">
        <v>106.93</v>
      </c>
      <c r="G135" s="94">
        <f t="shared" si="3"/>
        <v>5.464123000000001</v>
      </c>
    </row>
    <row r="136" spans="1:7" ht="22.5">
      <c r="A136" s="93" t="s">
        <v>193</v>
      </c>
      <c r="B136" s="272">
        <v>4722</v>
      </c>
      <c r="C136" s="91" t="s">
        <v>1335</v>
      </c>
      <c r="D136" s="215" t="s">
        <v>206</v>
      </c>
      <c r="E136" s="273">
        <v>0.0056</v>
      </c>
      <c r="F136" s="215">
        <v>101.01</v>
      </c>
      <c r="G136" s="94">
        <f t="shared" si="3"/>
        <v>0.565656</v>
      </c>
    </row>
    <row r="137" spans="1:7" ht="22.5">
      <c r="A137" s="93" t="s">
        <v>193</v>
      </c>
      <c r="B137" s="272">
        <v>7258</v>
      </c>
      <c r="C137" s="91" t="s">
        <v>1350</v>
      </c>
      <c r="D137" s="215" t="s">
        <v>202</v>
      </c>
      <c r="E137" s="273">
        <v>85</v>
      </c>
      <c r="F137" s="215">
        <v>0.92</v>
      </c>
      <c r="G137" s="94">
        <f t="shared" si="3"/>
        <v>78.2</v>
      </c>
    </row>
    <row r="138" spans="1:7" ht="22.5">
      <c r="A138" s="93" t="s">
        <v>56</v>
      </c>
      <c r="B138" s="272">
        <v>93358</v>
      </c>
      <c r="C138" s="91" t="s">
        <v>159</v>
      </c>
      <c r="D138" s="215" t="s">
        <v>55</v>
      </c>
      <c r="E138" s="273">
        <v>0.144</v>
      </c>
      <c r="F138" s="215">
        <v>89.64</v>
      </c>
      <c r="G138" s="94">
        <f t="shared" si="3"/>
        <v>12.908159999999999</v>
      </c>
    </row>
    <row r="139" spans="1:7" ht="22.5">
      <c r="A139" s="93" t="s">
        <v>56</v>
      </c>
      <c r="B139" s="272">
        <v>88309</v>
      </c>
      <c r="C139" s="91" t="s">
        <v>187</v>
      </c>
      <c r="D139" s="215" t="s">
        <v>51</v>
      </c>
      <c r="E139" s="273">
        <v>2.35046</v>
      </c>
      <c r="F139" s="215">
        <v>30.87</v>
      </c>
      <c r="G139" s="94">
        <f t="shared" si="3"/>
        <v>72.5587002</v>
      </c>
    </row>
    <row r="140" spans="1:7" ht="22.5">
      <c r="A140" s="93" t="s">
        <v>56</v>
      </c>
      <c r="B140" s="272">
        <v>88316</v>
      </c>
      <c r="C140" s="91" t="s">
        <v>189</v>
      </c>
      <c r="D140" s="215" t="s">
        <v>51</v>
      </c>
      <c r="E140" s="273">
        <v>6.27648</v>
      </c>
      <c r="F140" s="215">
        <v>22.66</v>
      </c>
      <c r="G140" s="94">
        <f t="shared" si="3"/>
        <v>142.2250368</v>
      </c>
    </row>
    <row r="141" spans="1:7" ht="11.25">
      <c r="A141" s="93"/>
      <c r="B141" s="47"/>
      <c r="C141" s="91"/>
      <c r="D141" s="47"/>
      <c r="E141" s="114"/>
      <c r="F141" s="90" t="s">
        <v>40</v>
      </c>
      <c r="G141" s="92">
        <f>SUM(G130:G140)</f>
        <v>375.62759520000003</v>
      </c>
    </row>
    <row r="142" spans="1:7" ht="11.25">
      <c r="A142" s="234"/>
      <c r="B142" s="235"/>
      <c r="C142" s="101"/>
      <c r="D142" s="235"/>
      <c r="E142" s="236"/>
      <c r="F142" s="237"/>
      <c r="G142" s="135"/>
    </row>
    <row r="143" spans="1:7" s="196" customFormat="1" ht="12">
      <c r="A143" s="189"/>
      <c r="B143" s="190" t="s">
        <v>388</v>
      </c>
      <c r="C143" s="270" t="s">
        <v>648</v>
      </c>
      <c r="D143" s="271" t="s">
        <v>89</v>
      </c>
      <c r="E143" s="193"/>
      <c r="F143" s="194" t="s">
        <v>5</v>
      </c>
      <c r="G143" s="195">
        <f>G148</f>
        <v>441.1163</v>
      </c>
    </row>
    <row r="144" spans="1:7" ht="11.25">
      <c r="A144" s="95" t="s">
        <v>1</v>
      </c>
      <c r="B144" s="96" t="s">
        <v>2</v>
      </c>
      <c r="C144" s="117" t="s">
        <v>3</v>
      </c>
      <c r="D144" s="97" t="s">
        <v>89</v>
      </c>
      <c r="E144" s="113" t="s">
        <v>38</v>
      </c>
      <c r="F144" s="97" t="s">
        <v>5</v>
      </c>
      <c r="G144" s="98" t="s">
        <v>43</v>
      </c>
    </row>
    <row r="145" spans="1:7" ht="11.25">
      <c r="A145" s="93" t="s">
        <v>233</v>
      </c>
      <c r="B145" s="272" t="s">
        <v>647</v>
      </c>
      <c r="C145" s="91" t="s">
        <v>648</v>
      </c>
      <c r="D145" s="215" t="s">
        <v>4</v>
      </c>
      <c r="E145" s="273">
        <v>1</v>
      </c>
      <c r="F145" s="215">
        <v>432.8288</v>
      </c>
      <c r="G145" s="94">
        <f>E145*F145</f>
        <v>432.8288</v>
      </c>
    </row>
    <row r="146" spans="1:7" ht="22.5">
      <c r="A146" s="93" t="s">
        <v>56</v>
      </c>
      <c r="B146" s="272">
        <v>88248</v>
      </c>
      <c r="C146" s="91" t="s">
        <v>181</v>
      </c>
      <c r="D146" s="215" t="s">
        <v>51</v>
      </c>
      <c r="E146" s="273">
        <v>0.15</v>
      </c>
      <c r="F146" s="215">
        <v>23.81</v>
      </c>
      <c r="G146" s="94">
        <f>E146*F146</f>
        <v>3.5715</v>
      </c>
    </row>
    <row r="147" spans="1:7" ht="22.5">
      <c r="A147" s="93" t="s">
        <v>56</v>
      </c>
      <c r="B147" s="272">
        <v>88267</v>
      </c>
      <c r="C147" s="91" t="s">
        <v>186</v>
      </c>
      <c r="D147" s="215" t="s">
        <v>51</v>
      </c>
      <c r="E147" s="273">
        <v>0.15</v>
      </c>
      <c r="F147" s="215">
        <v>31.44</v>
      </c>
      <c r="G147" s="94">
        <f>E147*F147</f>
        <v>4.716</v>
      </c>
    </row>
    <row r="148" spans="1:7" ht="11.25">
      <c r="A148" s="93"/>
      <c r="B148" s="47"/>
      <c r="C148" s="91"/>
      <c r="D148" s="47"/>
      <c r="E148" s="114"/>
      <c r="F148" s="90" t="s">
        <v>40</v>
      </c>
      <c r="G148" s="92">
        <f>SUM(G145:G147)</f>
        <v>441.1163</v>
      </c>
    </row>
    <row r="149" spans="1:7" ht="11.25">
      <c r="A149" s="234"/>
      <c r="B149" s="235"/>
      <c r="C149" s="101"/>
      <c r="D149" s="235"/>
      <c r="E149" s="236"/>
      <c r="F149" s="237"/>
      <c r="G149" s="135"/>
    </row>
    <row r="150" spans="1:7" s="196" customFormat="1" ht="21">
      <c r="A150" s="189"/>
      <c r="B150" s="271" t="s">
        <v>392</v>
      </c>
      <c r="C150" s="270" t="s">
        <v>841</v>
      </c>
      <c r="D150" s="271" t="s">
        <v>89</v>
      </c>
      <c r="E150" s="193"/>
      <c r="F150" s="194" t="s">
        <v>5</v>
      </c>
      <c r="G150" s="195">
        <f>G156</f>
        <v>6.8142499999999995</v>
      </c>
    </row>
    <row r="151" spans="1:7" ht="11.25">
      <c r="A151" s="95" t="s">
        <v>1</v>
      </c>
      <c r="B151" s="96" t="s">
        <v>2</v>
      </c>
      <c r="C151" s="117" t="s">
        <v>3</v>
      </c>
      <c r="D151" s="97" t="s">
        <v>89</v>
      </c>
      <c r="E151" s="113" t="s">
        <v>38</v>
      </c>
      <c r="F151" s="97" t="s">
        <v>5</v>
      </c>
      <c r="G151" s="98" t="s">
        <v>43</v>
      </c>
    </row>
    <row r="152" spans="1:7" ht="33.75">
      <c r="A152" s="93" t="s">
        <v>193</v>
      </c>
      <c r="B152" s="272">
        <v>20078</v>
      </c>
      <c r="C152" s="91" t="s">
        <v>1332</v>
      </c>
      <c r="D152" s="215" t="s">
        <v>202</v>
      </c>
      <c r="E152" s="273">
        <v>0.02</v>
      </c>
      <c r="F152" s="215">
        <v>28.9</v>
      </c>
      <c r="G152" s="94">
        <f>E152*F152</f>
        <v>0.578</v>
      </c>
    </row>
    <row r="153" spans="1:7" ht="22.5">
      <c r="A153" s="93" t="s">
        <v>193</v>
      </c>
      <c r="B153" s="272">
        <v>834</v>
      </c>
      <c r="C153" s="91" t="s">
        <v>1310</v>
      </c>
      <c r="D153" s="215" t="s">
        <v>202</v>
      </c>
      <c r="E153" s="273">
        <v>1</v>
      </c>
      <c r="F153" s="215">
        <v>3.75</v>
      </c>
      <c r="G153" s="94">
        <f>E153*F153</f>
        <v>3.75</v>
      </c>
    </row>
    <row r="154" spans="1:7" ht="22.5">
      <c r="A154" s="93" t="s">
        <v>56</v>
      </c>
      <c r="B154" s="272">
        <v>88248</v>
      </c>
      <c r="C154" s="91" t="s">
        <v>181</v>
      </c>
      <c r="D154" s="215" t="s">
        <v>51</v>
      </c>
      <c r="E154" s="273">
        <v>0.045</v>
      </c>
      <c r="F154" s="215">
        <v>23.81</v>
      </c>
      <c r="G154" s="94">
        <f>E154*F154</f>
        <v>1.07145</v>
      </c>
    </row>
    <row r="155" spans="1:7" ht="22.5">
      <c r="A155" s="93" t="s">
        <v>56</v>
      </c>
      <c r="B155" s="272">
        <v>88267</v>
      </c>
      <c r="C155" s="91" t="s">
        <v>186</v>
      </c>
      <c r="D155" s="215" t="s">
        <v>51</v>
      </c>
      <c r="E155" s="273">
        <v>0.045</v>
      </c>
      <c r="F155" s="215">
        <v>31.44</v>
      </c>
      <c r="G155" s="94">
        <f>E155*F155</f>
        <v>1.4148</v>
      </c>
    </row>
    <row r="156" spans="1:7" ht="11.25">
      <c r="A156" s="93"/>
      <c r="B156" s="47"/>
      <c r="C156" s="91"/>
      <c r="D156" s="47"/>
      <c r="E156" s="114"/>
      <c r="F156" s="90" t="s">
        <v>40</v>
      </c>
      <c r="G156" s="92">
        <f>SUM(G152:G155)</f>
        <v>6.8142499999999995</v>
      </c>
    </row>
    <row r="157" spans="1:7" ht="11.25">
      <c r="A157" s="234"/>
      <c r="B157" s="235"/>
      <c r="C157" s="101"/>
      <c r="D157" s="235"/>
      <c r="E157" s="236"/>
      <c r="F157" s="237"/>
      <c r="G157" s="135"/>
    </row>
    <row r="158" spans="1:7" s="196" customFormat="1" ht="21">
      <c r="A158" s="189"/>
      <c r="B158" s="271" t="s">
        <v>393</v>
      </c>
      <c r="C158" s="270" t="s">
        <v>842</v>
      </c>
      <c r="D158" s="271" t="s">
        <v>89</v>
      </c>
      <c r="E158" s="193"/>
      <c r="F158" s="194" t="s">
        <v>5</v>
      </c>
      <c r="G158" s="195">
        <f>G166</f>
        <v>23.768135</v>
      </c>
    </row>
    <row r="159" spans="1:7" ht="11.25">
      <c r="A159" s="95" t="s">
        <v>1</v>
      </c>
      <c r="B159" s="96" t="s">
        <v>2</v>
      </c>
      <c r="C159" s="117" t="s">
        <v>3</v>
      </c>
      <c r="D159" s="97" t="s">
        <v>89</v>
      </c>
      <c r="E159" s="113" t="s">
        <v>38</v>
      </c>
      <c r="F159" s="97" t="s">
        <v>5</v>
      </c>
      <c r="G159" s="98" t="s">
        <v>43</v>
      </c>
    </row>
    <row r="160" spans="1:7" ht="22.5">
      <c r="A160" s="93" t="s">
        <v>193</v>
      </c>
      <c r="B160" s="272">
        <v>122</v>
      </c>
      <c r="C160" s="91" t="s">
        <v>1300</v>
      </c>
      <c r="D160" s="215" t="s">
        <v>202</v>
      </c>
      <c r="E160" s="273">
        <v>0.02</v>
      </c>
      <c r="F160" s="215">
        <v>70.01</v>
      </c>
      <c r="G160" s="94">
        <f aca="true" t="shared" si="4" ref="G160:G165">E160*F160</f>
        <v>1.4002000000000001</v>
      </c>
    </row>
    <row r="161" spans="1:7" ht="22.5">
      <c r="A161" s="93" t="s">
        <v>193</v>
      </c>
      <c r="B161" s="272">
        <v>20083</v>
      </c>
      <c r="C161" s="91" t="s">
        <v>1345</v>
      </c>
      <c r="D161" s="215" t="s">
        <v>202</v>
      </c>
      <c r="E161" s="272">
        <v>0.025</v>
      </c>
      <c r="F161" s="215">
        <v>79.33</v>
      </c>
      <c r="G161" s="94">
        <f t="shared" si="4"/>
        <v>1.98325</v>
      </c>
    </row>
    <row r="162" spans="1:7" ht="22.5">
      <c r="A162" s="93" t="s">
        <v>193</v>
      </c>
      <c r="B162" s="272">
        <v>38383</v>
      </c>
      <c r="C162" s="91" t="s">
        <v>1325</v>
      </c>
      <c r="D162" s="215" t="s">
        <v>202</v>
      </c>
      <c r="E162" s="273">
        <v>0.0625</v>
      </c>
      <c r="F162" s="215">
        <v>2.39</v>
      </c>
      <c r="G162" s="94">
        <f t="shared" si="4"/>
        <v>0.149375</v>
      </c>
    </row>
    <row r="163" spans="1:7" ht="22.5">
      <c r="A163" s="93" t="s">
        <v>233</v>
      </c>
      <c r="B163" s="272" t="s">
        <v>656</v>
      </c>
      <c r="C163" s="91" t="s">
        <v>332</v>
      </c>
      <c r="D163" s="215" t="s">
        <v>4</v>
      </c>
      <c r="E163" s="273">
        <v>1</v>
      </c>
      <c r="F163" s="215">
        <v>9.68256</v>
      </c>
      <c r="G163" s="94">
        <f t="shared" si="4"/>
        <v>9.68256</v>
      </c>
    </row>
    <row r="164" spans="1:7" ht="22.5">
      <c r="A164" s="93" t="s">
        <v>56</v>
      </c>
      <c r="B164" s="272">
        <v>88248</v>
      </c>
      <c r="C164" s="91" t="s">
        <v>181</v>
      </c>
      <c r="D164" s="215" t="s">
        <v>51</v>
      </c>
      <c r="E164" s="272">
        <v>0.191</v>
      </c>
      <c r="F164" s="215">
        <v>23.81</v>
      </c>
      <c r="G164" s="94">
        <f t="shared" si="4"/>
        <v>4.5477099999999995</v>
      </c>
    </row>
    <row r="165" spans="1:7" ht="22.5">
      <c r="A165" s="93" t="s">
        <v>56</v>
      </c>
      <c r="B165" s="272">
        <v>88267</v>
      </c>
      <c r="C165" s="91" t="s">
        <v>186</v>
      </c>
      <c r="D165" s="215" t="s">
        <v>51</v>
      </c>
      <c r="E165" s="272">
        <v>0.191</v>
      </c>
      <c r="F165" s="215">
        <v>31.44</v>
      </c>
      <c r="G165" s="94">
        <f t="shared" si="4"/>
        <v>6.00504</v>
      </c>
    </row>
    <row r="166" spans="1:7" ht="11.25">
      <c r="A166" s="93"/>
      <c r="B166" s="47"/>
      <c r="C166" s="91"/>
      <c r="D166" s="47"/>
      <c r="E166" s="114"/>
      <c r="F166" s="90" t="s">
        <v>40</v>
      </c>
      <c r="G166" s="92">
        <f>SUM(G160:G165)</f>
        <v>23.768135</v>
      </c>
    </row>
    <row r="167" spans="1:7" ht="11.25">
      <c r="A167" s="234"/>
      <c r="B167" s="235"/>
      <c r="C167" s="101"/>
      <c r="D167" s="235"/>
      <c r="E167" s="236"/>
      <c r="F167" s="237"/>
      <c r="G167" s="135"/>
    </row>
    <row r="168" spans="1:7" s="196" customFormat="1" ht="12">
      <c r="A168" s="189"/>
      <c r="B168" s="271" t="s">
        <v>394</v>
      </c>
      <c r="C168" s="302" t="s">
        <v>670</v>
      </c>
      <c r="D168" s="271" t="s">
        <v>89</v>
      </c>
      <c r="E168" s="193"/>
      <c r="F168" s="194" t="s">
        <v>5</v>
      </c>
      <c r="G168" s="195">
        <f>G173</f>
        <v>32.1283</v>
      </c>
    </row>
    <row r="169" spans="1:7" ht="11.25">
      <c r="A169" s="95" t="s">
        <v>1</v>
      </c>
      <c r="B169" s="96" t="s">
        <v>2</v>
      </c>
      <c r="C169" s="117" t="s">
        <v>3</v>
      </c>
      <c r="D169" s="97" t="s">
        <v>89</v>
      </c>
      <c r="E169" s="113" t="s">
        <v>38</v>
      </c>
      <c r="F169" s="97" t="s">
        <v>5</v>
      </c>
      <c r="G169" s="98" t="s">
        <v>43</v>
      </c>
    </row>
    <row r="170" spans="1:7" ht="11.25">
      <c r="A170" s="93" t="s">
        <v>233</v>
      </c>
      <c r="B170" s="272" t="s">
        <v>669</v>
      </c>
      <c r="C170" s="91" t="s">
        <v>670</v>
      </c>
      <c r="D170" s="215" t="s">
        <v>4</v>
      </c>
      <c r="E170" s="273">
        <v>1</v>
      </c>
      <c r="F170" s="215">
        <v>26.240000000000002</v>
      </c>
      <c r="G170" s="94">
        <f>E170*F170</f>
        <v>26.240000000000002</v>
      </c>
    </row>
    <row r="171" spans="1:7" ht="22.5">
      <c r="A171" s="93" t="s">
        <v>56</v>
      </c>
      <c r="B171" s="272">
        <v>88309</v>
      </c>
      <c r="C171" s="91" t="s">
        <v>187</v>
      </c>
      <c r="D171" s="215" t="s">
        <v>51</v>
      </c>
      <c r="E171" s="272">
        <v>0.11</v>
      </c>
      <c r="F171" s="215">
        <v>30.87</v>
      </c>
      <c r="G171" s="94">
        <f>E171*F171</f>
        <v>3.3957</v>
      </c>
    </row>
    <row r="172" spans="1:7" ht="22.5">
      <c r="A172" s="93" t="s">
        <v>56</v>
      </c>
      <c r="B172" s="272">
        <v>88316</v>
      </c>
      <c r="C172" s="91" t="s">
        <v>189</v>
      </c>
      <c r="D172" s="215" t="s">
        <v>51</v>
      </c>
      <c r="E172" s="272">
        <v>0.11</v>
      </c>
      <c r="F172" s="215">
        <v>22.66</v>
      </c>
      <c r="G172" s="94">
        <f>E172*F172</f>
        <v>2.4926</v>
      </c>
    </row>
    <row r="173" spans="1:7" ht="11.25">
      <c r="A173" s="93"/>
      <c r="B173" s="47"/>
      <c r="C173" s="91"/>
      <c r="D173" s="47"/>
      <c r="E173" s="114"/>
      <c r="F173" s="90" t="s">
        <v>40</v>
      </c>
      <c r="G173" s="92">
        <f>SUM(G170:G172)</f>
        <v>32.1283</v>
      </c>
    </row>
    <row r="174" spans="1:7" ht="11.25">
      <c r="A174" s="234"/>
      <c r="B174" s="235"/>
      <c r="C174" s="101"/>
      <c r="D174" s="235"/>
      <c r="E174" s="236"/>
      <c r="F174" s="237"/>
      <c r="G174" s="135"/>
    </row>
    <row r="175" spans="1:7" s="196" customFormat="1" ht="12">
      <c r="A175" s="189"/>
      <c r="B175" s="271" t="s">
        <v>395</v>
      </c>
      <c r="C175" s="302" t="s">
        <v>672</v>
      </c>
      <c r="D175" s="271" t="s">
        <v>89</v>
      </c>
      <c r="E175" s="193"/>
      <c r="F175" s="194" t="s">
        <v>5</v>
      </c>
      <c r="G175" s="195">
        <f>G180</f>
        <v>46.8883</v>
      </c>
    </row>
    <row r="176" spans="1:7" ht="11.25">
      <c r="A176" s="95" t="s">
        <v>1</v>
      </c>
      <c r="B176" s="96" t="s">
        <v>2</v>
      </c>
      <c r="C176" s="117" t="s">
        <v>3</v>
      </c>
      <c r="D176" s="97" t="s">
        <v>89</v>
      </c>
      <c r="E176" s="113" t="s">
        <v>38</v>
      </c>
      <c r="F176" s="97" t="s">
        <v>5</v>
      </c>
      <c r="G176" s="98" t="s">
        <v>43</v>
      </c>
    </row>
    <row r="177" spans="1:7" ht="11.25">
      <c r="A177" s="93" t="s">
        <v>233</v>
      </c>
      <c r="B177" s="272" t="s">
        <v>671</v>
      </c>
      <c r="C177" s="91" t="s">
        <v>672</v>
      </c>
      <c r="D177" s="215" t="s">
        <v>4</v>
      </c>
      <c r="E177" s="273">
        <v>1</v>
      </c>
      <c r="F177" s="215">
        <v>41</v>
      </c>
      <c r="G177" s="94">
        <f>E177*F177</f>
        <v>41</v>
      </c>
    </row>
    <row r="178" spans="1:7" ht="22.5">
      <c r="A178" s="93" t="s">
        <v>56</v>
      </c>
      <c r="B178" s="272">
        <v>88309</v>
      </c>
      <c r="C178" s="91" t="s">
        <v>187</v>
      </c>
      <c r="D178" s="215" t="s">
        <v>51</v>
      </c>
      <c r="E178" s="272">
        <v>0.11</v>
      </c>
      <c r="F178" s="215">
        <v>30.87</v>
      </c>
      <c r="G178" s="94">
        <f>E178*F178</f>
        <v>3.3957</v>
      </c>
    </row>
    <row r="179" spans="1:7" ht="22.5">
      <c r="A179" s="93" t="s">
        <v>56</v>
      </c>
      <c r="B179" s="272">
        <v>88316</v>
      </c>
      <c r="C179" s="91" t="s">
        <v>189</v>
      </c>
      <c r="D179" s="215" t="s">
        <v>51</v>
      </c>
      <c r="E179" s="272">
        <v>0.11</v>
      </c>
      <c r="F179" s="215">
        <v>22.66</v>
      </c>
      <c r="G179" s="94">
        <f>E179*F179</f>
        <v>2.4926</v>
      </c>
    </row>
    <row r="180" spans="1:7" ht="11.25">
      <c r="A180" s="93"/>
      <c r="B180" s="47"/>
      <c r="C180" s="91"/>
      <c r="D180" s="47"/>
      <c r="E180" s="114"/>
      <c r="F180" s="90" t="s">
        <v>40</v>
      </c>
      <c r="G180" s="92">
        <f>SUM(G177:G179)</f>
        <v>46.8883</v>
      </c>
    </row>
    <row r="181" spans="1:7" ht="11.25">
      <c r="A181" s="234"/>
      <c r="B181" s="235"/>
      <c r="C181" s="101"/>
      <c r="D181" s="235"/>
      <c r="E181" s="236"/>
      <c r="F181" s="237"/>
      <c r="G181" s="135"/>
    </row>
    <row r="182" spans="1:7" s="196" customFormat="1" ht="21">
      <c r="A182" s="189"/>
      <c r="B182" s="271" t="s">
        <v>415</v>
      </c>
      <c r="C182" s="270" t="s">
        <v>843</v>
      </c>
      <c r="D182" s="271" t="s">
        <v>89</v>
      </c>
      <c r="E182" s="193"/>
      <c r="F182" s="194" t="s">
        <v>5</v>
      </c>
      <c r="G182" s="195">
        <f>G189</f>
        <v>6543.4002</v>
      </c>
    </row>
    <row r="183" spans="1:7" ht="11.25">
      <c r="A183" s="95" t="s">
        <v>1</v>
      </c>
      <c r="B183" s="96" t="s">
        <v>2</v>
      </c>
      <c r="C183" s="117" t="s">
        <v>3</v>
      </c>
      <c r="D183" s="97" t="s">
        <v>89</v>
      </c>
      <c r="E183" s="113" t="s">
        <v>38</v>
      </c>
      <c r="F183" s="97" t="s">
        <v>5</v>
      </c>
      <c r="G183" s="98" t="s">
        <v>43</v>
      </c>
    </row>
    <row r="184" spans="1:7" ht="22.5">
      <c r="A184" s="93" t="s">
        <v>193</v>
      </c>
      <c r="B184" s="272">
        <v>10507</v>
      </c>
      <c r="C184" s="91" t="s">
        <v>1354</v>
      </c>
      <c r="D184" s="215" t="s">
        <v>201</v>
      </c>
      <c r="E184" s="273">
        <v>13.3</v>
      </c>
      <c r="F184" s="215">
        <v>323.13</v>
      </c>
      <c r="G184" s="94">
        <f>E184*F184</f>
        <v>4297.629</v>
      </c>
    </row>
    <row r="185" spans="1:7" ht="33.75">
      <c r="A185" s="93" t="s">
        <v>193</v>
      </c>
      <c r="B185" s="272">
        <v>11499</v>
      </c>
      <c r="C185" s="91" t="s">
        <v>1329</v>
      </c>
      <c r="D185" s="215" t="s">
        <v>202</v>
      </c>
      <c r="E185" s="273">
        <v>2</v>
      </c>
      <c r="F185" s="215">
        <v>913.32</v>
      </c>
      <c r="G185" s="94">
        <f>E185*F185</f>
        <v>1826.64</v>
      </c>
    </row>
    <row r="186" spans="1:7" ht="33.75">
      <c r="A186" s="93" t="s">
        <v>193</v>
      </c>
      <c r="B186" s="272">
        <v>11522</v>
      </c>
      <c r="C186" s="91" t="s">
        <v>1342</v>
      </c>
      <c r="D186" s="215" t="s">
        <v>202</v>
      </c>
      <c r="E186" s="273">
        <v>2</v>
      </c>
      <c r="F186" s="215">
        <v>14.28</v>
      </c>
      <c r="G186" s="94">
        <f>E186*F186</f>
        <v>28.56</v>
      </c>
    </row>
    <row r="187" spans="1:7" ht="67.5">
      <c r="A187" s="93" t="s">
        <v>193</v>
      </c>
      <c r="B187" s="272">
        <v>3104</v>
      </c>
      <c r="C187" s="91" t="s">
        <v>1316</v>
      </c>
      <c r="D187" s="215" t="s">
        <v>208</v>
      </c>
      <c r="E187" s="273">
        <v>2</v>
      </c>
      <c r="F187" s="215">
        <v>169.47</v>
      </c>
      <c r="G187" s="94">
        <f>E187*F187</f>
        <v>338.94</v>
      </c>
    </row>
    <row r="188" spans="1:7" ht="22.5">
      <c r="A188" s="93" t="s">
        <v>56</v>
      </c>
      <c r="B188" s="272">
        <v>88325</v>
      </c>
      <c r="C188" s="91" t="s">
        <v>191</v>
      </c>
      <c r="D188" s="215" t="s">
        <v>51</v>
      </c>
      <c r="E188" s="273">
        <v>2.13</v>
      </c>
      <c r="F188" s="215">
        <v>24.24</v>
      </c>
      <c r="G188" s="94">
        <f>E188*F188</f>
        <v>51.63119999999999</v>
      </c>
    </row>
    <row r="189" spans="1:7" ht="11.25">
      <c r="A189" s="93"/>
      <c r="B189" s="47"/>
      <c r="C189" s="91"/>
      <c r="D189" s="47"/>
      <c r="E189" s="114"/>
      <c r="F189" s="90" t="s">
        <v>40</v>
      </c>
      <c r="G189" s="92">
        <f>SUM(G184:G188)</f>
        <v>6543.4002</v>
      </c>
    </row>
    <row r="190" spans="1:7" ht="11.25">
      <c r="A190" s="234"/>
      <c r="B190" s="235"/>
      <c r="C190" s="101"/>
      <c r="D190" s="235"/>
      <c r="E190" s="236"/>
      <c r="F190" s="237"/>
      <c r="G190" s="135"/>
    </row>
    <row r="191" spans="1:7" s="196" customFormat="1" ht="31.5">
      <c r="A191" s="189"/>
      <c r="B191" s="271" t="s">
        <v>844</v>
      </c>
      <c r="C191" s="270" t="s">
        <v>845</v>
      </c>
      <c r="D191" s="271" t="s">
        <v>90</v>
      </c>
      <c r="E191" s="193"/>
      <c r="F191" s="194" t="s">
        <v>5</v>
      </c>
      <c r="G191" s="195">
        <f>G199</f>
        <v>1221.1786530000002</v>
      </c>
    </row>
    <row r="192" spans="1:7" ht="11.25">
      <c r="A192" s="95" t="s">
        <v>1</v>
      </c>
      <c r="B192" s="96" t="s">
        <v>2</v>
      </c>
      <c r="C192" s="117" t="s">
        <v>3</v>
      </c>
      <c r="D192" s="97" t="s">
        <v>89</v>
      </c>
      <c r="E192" s="113" t="s">
        <v>38</v>
      </c>
      <c r="F192" s="97" t="s">
        <v>5</v>
      </c>
      <c r="G192" s="98" t="s">
        <v>43</v>
      </c>
    </row>
    <row r="193" spans="1:7" ht="22.5">
      <c r="A193" s="93" t="s">
        <v>193</v>
      </c>
      <c r="B193" s="272">
        <v>142</v>
      </c>
      <c r="C193" s="91" t="s">
        <v>1344</v>
      </c>
      <c r="D193" s="215" t="s">
        <v>209</v>
      </c>
      <c r="E193" s="272">
        <v>0.8829</v>
      </c>
      <c r="F193" s="215">
        <v>35.06</v>
      </c>
      <c r="G193" s="94">
        <f aca="true" t="shared" si="5" ref="G193:G198">E193*F193</f>
        <v>30.954474</v>
      </c>
    </row>
    <row r="194" spans="1:7" ht="45">
      <c r="A194" s="93" t="s">
        <v>193</v>
      </c>
      <c r="B194" s="272">
        <v>36888</v>
      </c>
      <c r="C194" s="91" t="s">
        <v>1322</v>
      </c>
      <c r="D194" s="215" t="s">
        <v>204</v>
      </c>
      <c r="E194" s="273">
        <v>6.8504</v>
      </c>
      <c r="F194" s="215">
        <v>34.46</v>
      </c>
      <c r="G194" s="94">
        <f t="shared" si="5"/>
        <v>236.064784</v>
      </c>
    </row>
    <row r="195" spans="1:7" ht="33.75">
      <c r="A195" s="93" t="s">
        <v>193</v>
      </c>
      <c r="B195" s="272">
        <v>4914</v>
      </c>
      <c r="C195" s="91" t="s">
        <v>1339</v>
      </c>
      <c r="D195" s="215" t="s">
        <v>201</v>
      </c>
      <c r="E195" s="273">
        <v>1</v>
      </c>
      <c r="F195" s="215">
        <v>936.25</v>
      </c>
      <c r="G195" s="94">
        <f t="shared" si="5"/>
        <v>936.25</v>
      </c>
    </row>
    <row r="196" spans="1:7" ht="33.75">
      <c r="A196" s="93" t="s">
        <v>193</v>
      </c>
      <c r="B196" s="272">
        <v>7568</v>
      </c>
      <c r="C196" s="91" t="s">
        <v>1307</v>
      </c>
      <c r="D196" s="215" t="s">
        <v>202</v>
      </c>
      <c r="E196" s="273">
        <v>4.72</v>
      </c>
      <c r="F196" s="215">
        <v>0.61</v>
      </c>
      <c r="G196" s="94">
        <f t="shared" si="5"/>
        <v>2.8792</v>
      </c>
    </row>
    <row r="197" spans="1:7" ht="22.5">
      <c r="A197" s="93" t="s">
        <v>56</v>
      </c>
      <c r="B197" s="272">
        <v>88309</v>
      </c>
      <c r="C197" s="91" t="s">
        <v>187</v>
      </c>
      <c r="D197" s="215" t="s">
        <v>51</v>
      </c>
      <c r="E197" s="272">
        <v>0.3563</v>
      </c>
      <c r="F197" s="215">
        <v>30.87</v>
      </c>
      <c r="G197" s="94">
        <f t="shared" si="5"/>
        <v>10.998981</v>
      </c>
    </row>
    <row r="198" spans="1:7" ht="22.5">
      <c r="A198" s="93" t="s">
        <v>56</v>
      </c>
      <c r="B198" s="272">
        <v>88316</v>
      </c>
      <c r="C198" s="91" t="s">
        <v>189</v>
      </c>
      <c r="D198" s="215" t="s">
        <v>51</v>
      </c>
      <c r="E198" s="272">
        <v>0.1779</v>
      </c>
      <c r="F198" s="215">
        <v>22.66</v>
      </c>
      <c r="G198" s="94">
        <f t="shared" si="5"/>
        <v>4.031214</v>
      </c>
    </row>
    <row r="199" spans="1:7" ht="11.25">
      <c r="A199" s="93"/>
      <c r="B199" s="47"/>
      <c r="C199" s="91"/>
      <c r="D199" s="47"/>
      <c r="E199" s="114"/>
      <c r="F199" s="90" t="s">
        <v>40</v>
      </c>
      <c r="G199" s="92">
        <f>SUM(G193:G198)</f>
        <v>1221.1786530000002</v>
      </c>
    </row>
    <row r="200" spans="1:7" ht="11.25">
      <c r="A200" s="234"/>
      <c r="B200" s="235"/>
      <c r="C200" s="101"/>
      <c r="D200" s="235"/>
      <c r="E200" s="236"/>
      <c r="F200" s="237"/>
      <c r="G200" s="135"/>
    </row>
    <row r="201" spans="1:7" s="196" customFormat="1" ht="21">
      <c r="A201" s="189"/>
      <c r="B201" s="271" t="s">
        <v>846</v>
      </c>
      <c r="C201" s="270" t="s">
        <v>847</v>
      </c>
      <c r="D201" s="271" t="s">
        <v>90</v>
      </c>
      <c r="E201" s="193"/>
      <c r="F201" s="194" t="s">
        <v>5</v>
      </c>
      <c r="G201" s="195">
        <f>G206</f>
        <v>31.200680000000002</v>
      </c>
    </row>
    <row r="202" spans="1:7" ht="11.25">
      <c r="A202" s="95" t="s">
        <v>1</v>
      </c>
      <c r="B202" s="96" t="s">
        <v>2</v>
      </c>
      <c r="C202" s="117" t="s">
        <v>3</v>
      </c>
      <c r="D202" s="97" t="s">
        <v>89</v>
      </c>
      <c r="E202" s="113" t="s">
        <v>38</v>
      </c>
      <c r="F202" s="97" t="s">
        <v>5</v>
      </c>
      <c r="G202" s="98" t="s">
        <v>43</v>
      </c>
    </row>
    <row r="203" spans="1:7" ht="22.5">
      <c r="A203" s="93" t="s">
        <v>193</v>
      </c>
      <c r="B203" s="272">
        <v>7304</v>
      </c>
      <c r="C203" s="91" t="s">
        <v>1351</v>
      </c>
      <c r="D203" s="215" t="s">
        <v>203</v>
      </c>
      <c r="E203" s="273">
        <v>0.33</v>
      </c>
      <c r="F203" s="215">
        <v>78.48</v>
      </c>
      <c r="G203" s="94">
        <f>E203*F203</f>
        <v>25.898400000000002</v>
      </c>
    </row>
    <row r="204" spans="1:7" ht="22.5">
      <c r="A204" s="93" t="s">
        <v>56</v>
      </c>
      <c r="B204" s="272">
        <v>88310</v>
      </c>
      <c r="C204" s="91" t="s">
        <v>188</v>
      </c>
      <c r="D204" s="215" t="s">
        <v>51</v>
      </c>
      <c r="E204" s="272">
        <v>0.13</v>
      </c>
      <c r="F204" s="215">
        <v>32.42</v>
      </c>
      <c r="G204" s="94">
        <f>E204*F204</f>
        <v>4.214600000000001</v>
      </c>
    </row>
    <row r="205" spans="1:7" ht="22.5">
      <c r="A205" s="93" t="s">
        <v>56</v>
      </c>
      <c r="B205" s="272">
        <v>88316</v>
      </c>
      <c r="C205" s="91" t="s">
        <v>189</v>
      </c>
      <c r="D205" s="215" t="s">
        <v>51</v>
      </c>
      <c r="E205" s="272">
        <v>0.048</v>
      </c>
      <c r="F205" s="215">
        <v>22.66</v>
      </c>
      <c r="G205" s="94">
        <f>E205*F205</f>
        <v>1.08768</v>
      </c>
    </row>
    <row r="206" spans="1:7" ht="11.25">
      <c r="A206" s="93"/>
      <c r="B206" s="47"/>
      <c r="C206" s="91"/>
      <c r="D206" s="47"/>
      <c r="E206" s="114"/>
      <c r="F206" s="90" t="s">
        <v>40</v>
      </c>
      <c r="G206" s="92">
        <f>SUM(G203:G205)</f>
        <v>31.200680000000002</v>
      </c>
    </row>
    <row r="207" spans="1:7" ht="11.25">
      <c r="A207" s="234"/>
      <c r="B207" s="235"/>
      <c r="C207" s="101"/>
      <c r="D207" s="235"/>
      <c r="E207" s="236"/>
      <c r="F207" s="237"/>
      <c r="G207" s="135"/>
    </row>
    <row r="208" spans="1:7" s="196" customFormat="1" ht="42">
      <c r="A208" s="189"/>
      <c r="B208" s="190" t="s">
        <v>869</v>
      </c>
      <c r="C208" s="270" t="s">
        <v>563</v>
      </c>
      <c r="D208" s="271" t="s">
        <v>89</v>
      </c>
      <c r="E208" s="193"/>
      <c r="F208" s="194" t="s">
        <v>5</v>
      </c>
      <c r="G208" s="195">
        <f>G216</f>
        <v>691.5473499999999</v>
      </c>
    </row>
    <row r="209" spans="1:7" ht="11.25">
      <c r="A209" s="95" t="s">
        <v>1</v>
      </c>
      <c r="B209" s="96" t="s">
        <v>2</v>
      </c>
      <c r="C209" s="117" t="s">
        <v>3</v>
      </c>
      <c r="D209" s="97" t="s">
        <v>89</v>
      </c>
      <c r="E209" s="113" t="s">
        <v>38</v>
      </c>
      <c r="F209" s="97" t="s">
        <v>5</v>
      </c>
      <c r="G209" s="98" t="s">
        <v>43</v>
      </c>
    </row>
    <row r="210" spans="1:7" ht="45">
      <c r="A210" s="93" t="s">
        <v>193</v>
      </c>
      <c r="B210" s="272">
        <v>1525</v>
      </c>
      <c r="C210" s="91" t="s">
        <v>1315</v>
      </c>
      <c r="D210" s="215" t="s">
        <v>206</v>
      </c>
      <c r="E210" s="273">
        <v>1.103</v>
      </c>
      <c r="F210" s="215">
        <v>591.29</v>
      </c>
      <c r="G210" s="94">
        <f aca="true" t="shared" si="6" ref="G210:G215">E210*F210</f>
        <v>652.19287</v>
      </c>
    </row>
    <row r="211" spans="1:7" ht="33.75">
      <c r="A211" s="93" t="s">
        <v>56</v>
      </c>
      <c r="B211" s="272">
        <v>90587</v>
      </c>
      <c r="C211" s="91" t="s">
        <v>100</v>
      </c>
      <c r="D211" s="215" t="s">
        <v>96</v>
      </c>
      <c r="E211" s="273">
        <v>0.131</v>
      </c>
      <c r="F211" s="215">
        <v>0.43</v>
      </c>
      <c r="G211" s="94">
        <f t="shared" si="6"/>
        <v>0.05633</v>
      </c>
    </row>
    <row r="212" spans="1:7" ht="33.75">
      <c r="A212" s="93" t="s">
        <v>56</v>
      </c>
      <c r="B212" s="272">
        <v>90586</v>
      </c>
      <c r="C212" s="91" t="s">
        <v>94</v>
      </c>
      <c r="D212" s="215" t="s">
        <v>92</v>
      </c>
      <c r="E212" s="273">
        <v>0.068</v>
      </c>
      <c r="F212" s="215">
        <v>1.1</v>
      </c>
      <c r="G212" s="94">
        <f t="shared" si="6"/>
        <v>0.0748</v>
      </c>
    </row>
    <row r="213" spans="1:7" ht="22.5">
      <c r="A213" s="93" t="s">
        <v>56</v>
      </c>
      <c r="B213" s="2">
        <v>88262</v>
      </c>
      <c r="C213" s="91" t="s">
        <v>184</v>
      </c>
      <c r="D213" s="215" t="s">
        <v>51</v>
      </c>
      <c r="E213" s="273">
        <v>0.199</v>
      </c>
      <c r="F213" s="215">
        <v>30.5</v>
      </c>
      <c r="G213" s="94">
        <f t="shared" si="6"/>
        <v>6.069500000000001</v>
      </c>
    </row>
    <row r="214" spans="1:7" ht="22.5">
      <c r="A214" s="93" t="s">
        <v>56</v>
      </c>
      <c r="B214" s="272">
        <v>88309</v>
      </c>
      <c r="C214" s="91" t="s">
        <v>187</v>
      </c>
      <c r="D214" s="215" t="s">
        <v>51</v>
      </c>
      <c r="E214" s="273">
        <v>0.199</v>
      </c>
      <c r="F214" s="215">
        <v>30.87</v>
      </c>
      <c r="G214" s="94">
        <f t="shared" si="6"/>
        <v>6.14313</v>
      </c>
    </row>
    <row r="215" spans="1:7" ht="22.5">
      <c r="A215" s="93" t="s">
        <v>56</v>
      </c>
      <c r="B215" s="272">
        <v>88316</v>
      </c>
      <c r="C215" s="91" t="s">
        <v>189</v>
      </c>
      <c r="D215" s="215" t="s">
        <v>51</v>
      </c>
      <c r="E215" s="273">
        <v>1.192</v>
      </c>
      <c r="F215" s="215">
        <v>22.66</v>
      </c>
      <c r="G215" s="94">
        <f t="shared" si="6"/>
        <v>27.01072</v>
      </c>
    </row>
    <row r="216" spans="1:7" ht="11.25">
      <c r="A216" s="93"/>
      <c r="B216" s="47"/>
      <c r="C216" s="91"/>
      <c r="D216" s="47"/>
      <c r="E216" s="114"/>
      <c r="F216" s="90" t="s">
        <v>40</v>
      </c>
      <c r="G216" s="92">
        <f>SUM(G210:G215)</f>
        <v>691.5473499999999</v>
      </c>
    </row>
    <row r="217" spans="1:7" ht="11.25">
      <c r="A217" s="234"/>
      <c r="B217" s="235"/>
      <c r="C217" s="101"/>
      <c r="D217" s="235"/>
      <c r="E217" s="236"/>
      <c r="F217" s="237"/>
      <c r="G217" s="135"/>
    </row>
    <row r="218" spans="1:7" s="196" customFormat="1" ht="52.5">
      <c r="A218" s="189"/>
      <c r="B218" s="190" t="s">
        <v>425</v>
      </c>
      <c r="C218" s="270" t="s">
        <v>565</v>
      </c>
      <c r="D218" s="271" t="s">
        <v>55</v>
      </c>
      <c r="E218" s="193"/>
      <c r="F218" s="194" t="s">
        <v>5</v>
      </c>
      <c r="G218" s="195">
        <f>G226</f>
        <v>688.9208699999999</v>
      </c>
    </row>
    <row r="219" spans="1:7" ht="11.25">
      <c r="A219" s="96" t="s">
        <v>1</v>
      </c>
      <c r="B219" s="96" t="s">
        <v>2</v>
      </c>
      <c r="C219" s="117" t="s">
        <v>3</v>
      </c>
      <c r="D219" s="97" t="s">
        <v>89</v>
      </c>
      <c r="E219" s="113" t="s">
        <v>38</v>
      </c>
      <c r="F219" s="97" t="s">
        <v>5</v>
      </c>
      <c r="G219" s="97" t="s">
        <v>43</v>
      </c>
    </row>
    <row r="220" spans="1:7" ht="45">
      <c r="A220" s="215" t="s">
        <v>193</v>
      </c>
      <c r="B220" s="272">
        <v>1525</v>
      </c>
      <c r="C220" s="91" t="s">
        <v>1315</v>
      </c>
      <c r="D220" s="215" t="s">
        <v>206</v>
      </c>
      <c r="E220" s="273">
        <v>1.103</v>
      </c>
      <c r="F220" s="215">
        <v>591.29</v>
      </c>
      <c r="G220" s="94">
        <f aca="true" t="shared" si="7" ref="G220:G225">E220*F220</f>
        <v>652.19287</v>
      </c>
    </row>
    <row r="221" spans="1:7" ht="33.75">
      <c r="A221" s="215" t="s">
        <v>56</v>
      </c>
      <c r="B221" s="272">
        <v>90587</v>
      </c>
      <c r="C221" s="91" t="s">
        <v>100</v>
      </c>
      <c r="D221" s="215" t="s">
        <v>96</v>
      </c>
      <c r="E221" s="273">
        <v>0.136</v>
      </c>
      <c r="F221" s="215">
        <v>0.43</v>
      </c>
      <c r="G221" s="94">
        <f t="shared" si="7"/>
        <v>0.058480000000000004</v>
      </c>
    </row>
    <row r="222" spans="1:7" ht="33.75">
      <c r="A222" s="215" t="s">
        <v>56</v>
      </c>
      <c r="B222" s="272">
        <v>90586</v>
      </c>
      <c r="C222" s="91" t="s">
        <v>94</v>
      </c>
      <c r="D222" s="215" t="s">
        <v>92</v>
      </c>
      <c r="E222" s="273">
        <v>0.063</v>
      </c>
      <c r="F222" s="215">
        <v>1.1</v>
      </c>
      <c r="G222" s="94">
        <f t="shared" si="7"/>
        <v>0.0693</v>
      </c>
    </row>
    <row r="223" spans="1:7" ht="22.5">
      <c r="A223" s="215" t="s">
        <v>56</v>
      </c>
      <c r="B223" s="272">
        <v>88262</v>
      </c>
      <c r="C223" s="91" t="s">
        <v>184</v>
      </c>
      <c r="D223" s="215" t="s">
        <v>51</v>
      </c>
      <c r="E223" s="273">
        <v>0.099</v>
      </c>
      <c r="F223" s="215">
        <v>30.5</v>
      </c>
      <c r="G223" s="94">
        <f t="shared" si="7"/>
        <v>3.0195000000000003</v>
      </c>
    </row>
    <row r="224" spans="1:7" ht="22.5">
      <c r="A224" s="215" t="s">
        <v>56</v>
      </c>
      <c r="B224" s="272">
        <v>88309</v>
      </c>
      <c r="C224" s="91" t="s">
        <v>187</v>
      </c>
      <c r="D224" s="215" t="s">
        <v>51</v>
      </c>
      <c r="E224" s="273">
        <v>0.596</v>
      </c>
      <c r="F224" s="215">
        <v>30.87</v>
      </c>
      <c r="G224" s="94">
        <f t="shared" si="7"/>
        <v>18.39852</v>
      </c>
    </row>
    <row r="225" spans="1:7" ht="22.5">
      <c r="A225" s="215" t="s">
        <v>56</v>
      </c>
      <c r="B225" s="272">
        <v>88316</v>
      </c>
      <c r="C225" s="91" t="s">
        <v>189</v>
      </c>
      <c r="D225" s="215" t="s">
        <v>51</v>
      </c>
      <c r="E225" s="273">
        <v>0.67</v>
      </c>
      <c r="F225" s="215">
        <v>22.66</v>
      </c>
      <c r="G225" s="94">
        <f t="shared" si="7"/>
        <v>15.182200000000002</v>
      </c>
    </row>
    <row r="226" spans="1:7" ht="11.25">
      <c r="A226" s="215"/>
      <c r="B226" s="47"/>
      <c r="C226" s="91"/>
      <c r="D226" s="47"/>
      <c r="E226" s="114"/>
      <c r="F226" s="90" t="s">
        <v>40</v>
      </c>
      <c r="G226" s="143">
        <f>SUM(G220:G225)</f>
        <v>688.9208699999999</v>
      </c>
    </row>
    <row r="227" spans="1:7" ht="11.25">
      <c r="A227" s="234"/>
      <c r="B227" s="235"/>
      <c r="C227" s="101"/>
      <c r="D227" s="235"/>
      <c r="E227" s="236"/>
      <c r="F227" s="237"/>
      <c r="G227" s="135"/>
    </row>
    <row r="228" spans="1:7" s="196" customFormat="1" ht="42">
      <c r="A228" s="189"/>
      <c r="B228" s="271" t="s">
        <v>436</v>
      </c>
      <c r="C228" s="270" t="s">
        <v>848</v>
      </c>
      <c r="D228" s="271" t="s">
        <v>90</v>
      </c>
      <c r="E228" s="193"/>
      <c r="F228" s="194" t="s">
        <v>5</v>
      </c>
      <c r="G228" s="195">
        <f>G237</f>
        <v>309.00379</v>
      </c>
    </row>
    <row r="229" spans="1:7" ht="11.25">
      <c r="A229" s="95" t="s">
        <v>1</v>
      </c>
      <c r="B229" s="96" t="s">
        <v>2</v>
      </c>
      <c r="C229" s="117" t="s">
        <v>3</v>
      </c>
      <c r="D229" s="97" t="s">
        <v>89</v>
      </c>
      <c r="E229" s="113" t="s">
        <v>38</v>
      </c>
      <c r="F229" s="97" t="s">
        <v>5</v>
      </c>
      <c r="G229" s="98" t="s">
        <v>43</v>
      </c>
    </row>
    <row r="230" spans="1:7" ht="33.75">
      <c r="A230" s="93" t="s">
        <v>193</v>
      </c>
      <c r="B230" s="272">
        <v>3746</v>
      </c>
      <c r="C230" s="91" t="s">
        <v>1324</v>
      </c>
      <c r="D230" s="215" t="s">
        <v>201</v>
      </c>
      <c r="E230" s="273">
        <v>1.117</v>
      </c>
      <c r="F230" s="215">
        <v>96.82</v>
      </c>
      <c r="G230" s="94">
        <f aca="true" t="shared" si="8" ref="G230:G236">E230*F230</f>
        <v>108.14793999999999</v>
      </c>
    </row>
    <row r="231" spans="1:7" ht="33.75">
      <c r="A231" s="93" t="s">
        <v>193</v>
      </c>
      <c r="B231" s="272">
        <v>6193</v>
      </c>
      <c r="C231" s="91" t="s">
        <v>1346</v>
      </c>
      <c r="D231" s="215" t="s">
        <v>204</v>
      </c>
      <c r="E231" s="273">
        <v>2.667</v>
      </c>
      <c r="F231" s="215">
        <v>45.93</v>
      </c>
      <c r="G231" s="94">
        <f t="shared" si="8"/>
        <v>122.49530999999999</v>
      </c>
    </row>
    <row r="232" spans="1:7" ht="22.5">
      <c r="A232" s="93" t="s">
        <v>193</v>
      </c>
      <c r="B232" s="272">
        <v>40304</v>
      </c>
      <c r="C232" s="91" t="s">
        <v>1341</v>
      </c>
      <c r="D232" s="215" t="s">
        <v>205</v>
      </c>
      <c r="E232" s="273">
        <v>0.057</v>
      </c>
      <c r="F232" s="215">
        <v>23.1</v>
      </c>
      <c r="G232" s="94">
        <f t="shared" si="8"/>
        <v>1.3167000000000002</v>
      </c>
    </row>
    <row r="233" spans="1:7" ht="45">
      <c r="A233" s="93" t="s">
        <v>56</v>
      </c>
      <c r="B233" s="272">
        <v>103674</v>
      </c>
      <c r="C233" s="91" t="s">
        <v>1273</v>
      </c>
      <c r="D233" s="215" t="s">
        <v>55</v>
      </c>
      <c r="E233" s="273">
        <v>0.053</v>
      </c>
      <c r="F233" s="215">
        <v>700.22</v>
      </c>
      <c r="G233" s="94">
        <f t="shared" si="8"/>
        <v>37.11166</v>
      </c>
    </row>
    <row r="234" spans="1:7" ht="22.5">
      <c r="A234" s="93" t="s">
        <v>56</v>
      </c>
      <c r="B234" s="272">
        <v>92273</v>
      </c>
      <c r="C234" s="91" t="s">
        <v>113</v>
      </c>
      <c r="D234" s="215" t="s">
        <v>54</v>
      </c>
      <c r="E234" s="273">
        <v>0.71</v>
      </c>
      <c r="F234" s="215">
        <v>16.09</v>
      </c>
      <c r="G234" s="94">
        <f t="shared" si="8"/>
        <v>11.4239</v>
      </c>
    </row>
    <row r="235" spans="1:7" ht="22.5">
      <c r="A235" s="93" t="s">
        <v>56</v>
      </c>
      <c r="B235" s="2">
        <v>88262</v>
      </c>
      <c r="C235" s="91" t="s">
        <v>184</v>
      </c>
      <c r="D235" s="215" t="s">
        <v>51</v>
      </c>
      <c r="E235" s="273">
        <v>0.613</v>
      </c>
      <c r="F235" s="215">
        <v>30.5</v>
      </c>
      <c r="G235" s="94">
        <f t="shared" si="8"/>
        <v>18.6965</v>
      </c>
    </row>
    <row r="236" spans="1:7" ht="22.5">
      <c r="A236" s="93" t="s">
        <v>56</v>
      </c>
      <c r="B236" s="272">
        <v>88316</v>
      </c>
      <c r="C236" s="91" t="s">
        <v>189</v>
      </c>
      <c r="D236" s="215" t="s">
        <v>51</v>
      </c>
      <c r="E236" s="273">
        <v>0.433</v>
      </c>
      <c r="F236" s="215">
        <v>22.66</v>
      </c>
      <c r="G236" s="94">
        <f t="shared" si="8"/>
        <v>9.81178</v>
      </c>
    </row>
    <row r="237" spans="1:7" ht="11.25">
      <c r="A237" s="93"/>
      <c r="B237" s="47"/>
      <c r="C237" s="91"/>
      <c r="D237" s="47"/>
      <c r="E237" s="114"/>
      <c r="F237" s="90" t="s">
        <v>40</v>
      </c>
      <c r="G237" s="92">
        <f>SUM(G230:G236)</f>
        <v>309.00379</v>
      </c>
    </row>
    <row r="238" spans="1:7" ht="11.25">
      <c r="A238" s="234"/>
      <c r="B238" s="235"/>
      <c r="C238" s="101"/>
      <c r="D238" s="235"/>
      <c r="E238" s="236"/>
      <c r="F238" s="237"/>
      <c r="G238" s="135"/>
    </row>
    <row r="239" spans="1:7" s="196" customFormat="1" ht="42">
      <c r="A239" s="189"/>
      <c r="B239" s="271" t="s">
        <v>437</v>
      </c>
      <c r="C239" s="270" t="s">
        <v>849</v>
      </c>
      <c r="D239" s="271" t="s">
        <v>90</v>
      </c>
      <c r="E239" s="193"/>
      <c r="F239" s="194" t="s">
        <v>5</v>
      </c>
      <c r="G239" s="195">
        <f>G248</f>
        <v>279.5824</v>
      </c>
    </row>
    <row r="240" spans="1:7" ht="11.25">
      <c r="A240" s="95" t="s">
        <v>1</v>
      </c>
      <c r="B240" s="96" t="s">
        <v>2</v>
      </c>
      <c r="C240" s="117" t="s">
        <v>3</v>
      </c>
      <c r="D240" s="97" t="s">
        <v>89</v>
      </c>
      <c r="E240" s="113" t="s">
        <v>38</v>
      </c>
      <c r="F240" s="97" t="s">
        <v>5</v>
      </c>
      <c r="G240" s="98" t="s">
        <v>43</v>
      </c>
    </row>
    <row r="241" spans="1:7" ht="33.75">
      <c r="A241" s="93" t="s">
        <v>193</v>
      </c>
      <c r="B241" s="272">
        <v>3746</v>
      </c>
      <c r="C241" s="91" t="s">
        <v>1324</v>
      </c>
      <c r="D241" s="215" t="s">
        <v>201</v>
      </c>
      <c r="E241" s="273">
        <v>1.117</v>
      </c>
      <c r="F241" s="215">
        <v>96.82</v>
      </c>
      <c r="G241" s="94">
        <f aca="true" t="shared" si="9" ref="G241:G247">E241*F241</f>
        <v>108.14793999999999</v>
      </c>
    </row>
    <row r="242" spans="1:7" ht="33.75">
      <c r="A242" s="93" t="s">
        <v>193</v>
      </c>
      <c r="B242" s="272">
        <v>6193</v>
      </c>
      <c r="C242" s="91" t="s">
        <v>1346</v>
      </c>
      <c r="D242" s="215" t="s">
        <v>204</v>
      </c>
      <c r="E242" s="273">
        <v>1.6</v>
      </c>
      <c r="F242" s="215">
        <v>45.93</v>
      </c>
      <c r="G242" s="94">
        <f t="shared" si="9"/>
        <v>73.488</v>
      </c>
    </row>
    <row r="243" spans="1:7" ht="22.5">
      <c r="A243" s="93" t="s">
        <v>193</v>
      </c>
      <c r="B243" s="272">
        <v>40304</v>
      </c>
      <c r="C243" s="91" t="s">
        <v>1341</v>
      </c>
      <c r="D243" s="215" t="s">
        <v>205</v>
      </c>
      <c r="E243" s="273">
        <v>0.034</v>
      </c>
      <c r="F243" s="215">
        <v>23.1</v>
      </c>
      <c r="G243" s="94">
        <f t="shared" si="9"/>
        <v>0.7854000000000001</v>
      </c>
    </row>
    <row r="244" spans="1:7" ht="45">
      <c r="A244" s="93" t="s">
        <v>56</v>
      </c>
      <c r="B244" s="272">
        <v>103674</v>
      </c>
      <c r="C244" s="91" t="s">
        <v>1273</v>
      </c>
      <c r="D244" s="215" t="s">
        <v>55</v>
      </c>
      <c r="E244" s="273">
        <v>0.098</v>
      </c>
      <c r="F244" s="215">
        <v>700.22</v>
      </c>
      <c r="G244" s="94">
        <f t="shared" si="9"/>
        <v>68.62156</v>
      </c>
    </row>
    <row r="245" spans="1:7" ht="22.5">
      <c r="A245" s="93" t="s">
        <v>56</v>
      </c>
      <c r="B245" s="272">
        <v>92273</v>
      </c>
      <c r="C245" s="91" t="s">
        <v>113</v>
      </c>
      <c r="D245" s="215" t="s">
        <v>54</v>
      </c>
      <c r="E245" s="273">
        <v>0.71</v>
      </c>
      <c r="F245" s="215">
        <v>16.09</v>
      </c>
      <c r="G245" s="94">
        <f t="shared" si="9"/>
        <v>11.4239</v>
      </c>
    </row>
    <row r="246" spans="1:7" ht="22.5">
      <c r="A246" s="93" t="s">
        <v>56</v>
      </c>
      <c r="B246" s="2">
        <v>88262</v>
      </c>
      <c r="C246" s="91" t="s">
        <v>184</v>
      </c>
      <c r="D246" s="215" t="s">
        <v>51</v>
      </c>
      <c r="E246" s="273">
        <v>0.368</v>
      </c>
      <c r="F246" s="215">
        <v>30.5</v>
      </c>
      <c r="G246" s="94">
        <f t="shared" si="9"/>
        <v>11.224</v>
      </c>
    </row>
    <row r="247" spans="1:7" ht="22.5">
      <c r="A247" s="93" t="s">
        <v>56</v>
      </c>
      <c r="B247" s="272">
        <v>88316</v>
      </c>
      <c r="C247" s="91" t="s">
        <v>189</v>
      </c>
      <c r="D247" s="215" t="s">
        <v>51</v>
      </c>
      <c r="E247" s="273">
        <v>0.26</v>
      </c>
      <c r="F247" s="215">
        <v>22.66</v>
      </c>
      <c r="G247" s="94">
        <f t="shared" si="9"/>
        <v>5.8916</v>
      </c>
    </row>
    <row r="248" spans="1:7" ht="11.25">
      <c r="A248" s="93"/>
      <c r="B248" s="47"/>
      <c r="C248" s="91"/>
      <c r="D248" s="47"/>
      <c r="E248" s="114"/>
      <c r="F248" s="90" t="s">
        <v>40</v>
      </c>
      <c r="G248" s="92">
        <f>SUM(G241:G247)</f>
        <v>279.5824</v>
      </c>
    </row>
    <row r="249" spans="1:7" ht="11.25">
      <c r="A249" s="234"/>
      <c r="B249" s="235"/>
      <c r="C249" s="101"/>
      <c r="D249" s="235"/>
      <c r="E249" s="236"/>
      <c r="F249" s="237"/>
      <c r="G249" s="135"/>
    </row>
    <row r="250" spans="1:7" s="196" customFormat="1" ht="21">
      <c r="A250" s="189"/>
      <c r="B250" s="190" t="s">
        <v>438</v>
      </c>
      <c r="C250" s="270" t="s">
        <v>876</v>
      </c>
      <c r="D250" s="271" t="s">
        <v>54</v>
      </c>
      <c r="E250" s="193"/>
      <c r="F250" s="194" t="s">
        <v>5</v>
      </c>
      <c r="G250" s="195">
        <f>G257</f>
        <v>48.48428</v>
      </c>
    </row>
    <row r="251" spans="1:7" ht="11.25">
      <c r="A251" s="96" t="s">
        <v>1</v>
      </c>
      <c r="B251" s="96" t="s">
        <v>2</v>
      </c>
      <c r="C251" s="117" t="s">
        <v>3</v>
      </c>
      <c r="D251" s="97" t="s">
        <v>89</v>
      </c>
      <c r="E251" s="113" t="s">
        <v>38</v>
      </c>
      <c r="F251" s="97" t="s">
        <v>5</v>
      </c>
      <c r="G251" s="97" t="s">
        <v>43</v>
      </c>
    </row>
    <row r="252" spans="1:7" ht="22.5">
      <c r="A252" s="215" t="s">
        <v>193</v>
      </c>
      <c r="B252" s="272">
        <v>21128</v>
      </c>
      <c r="C252" s="91" t="s">
        <v>1319</v>
      </c>
      <c r="D252" s="215" t="s">
        <v>204</v>
      </c>
      <c r="E252" s="273">
        <v>1.05</v>
      </c>
      <c r="F252" s="215">
        <v>17.68</v>
      </c>
      <c r="G252" s="94">
        <f>E252*F252</f>
        <v>18.564</v>
      </c>
    </row>
    <row r="253" spans="1:7" ht="45">
      <c r="A253" s="215" t="s">
        <v>56</v>
      </c>
      <c r="B253" s="272">
        <v>91173</v>
      </c>
      <c r="C253" s="91" t="s">
        <v>158</v>
      </c>
      <c r="D253" s="215" t="s">
        <v>54</v>
      </c>
      <c r="E253" s="273">
        <v>2</v>
      </c>
      <c r="F253" s="215">
        <v>3.6</v>
      </c>
      <c r="G253" s="94">
        <f>E253*F253</f>
        <v>7.2</v>
      </c>
    </row>
    <row r="254" spans="1:7" ht="22.5">
      <c r="A254" s="215" t="s">
        <v>193</v>
      </c>
      <c r="B254" s="272">
        <v>2637</v>
      </c>
      <c r="C254" s="91" t="s">
        <v>1327</v>
      </c>
      <c r="D254" s="215" t="s">
        <v>202</v>
      </c>
      <c r="E254" s="273">
        <v>0.33</v>
      </c>
      <c r="F254" s="215">
        <v>3.26</v>
      </c>
      <c r="G254" s="94">
        <f>E254*F254</f>
        <v>1.0758</v>
      </c>
    </row>
    <row r="255" spans="1:7" ht="22.5">
      <c r="A255" s="215" t="s">
        <v>56</v>
      </c>
      <c r="B255" s="272">
        <v>88264</v>
      </c>
      <c r="C255" s="91" t="s">
        <v>185</v>
      </c>
      <c r="D255" s="215" t="s">
        <v>51</v>
      </c>
      <c r="E255" s="273">
        <v>0.352</v>
      </c>
      <c r="F255" s="215">
        <v>36.56</v>
      </c>
      <c r="G255" s="94">
        <f>E255*F255</f>
        <v>12.86912</v>
      </c>
    </row>
    <row r="256" spans="1:7" ht="22.5">
      <c r="A256" s="215" t="s">
        <v>56</v>
      </c>
      <c r="B256" s="272">
        <v>88247</v>
      </c>
      <c r="C256" s="91" t="s">
        <v>180</v>
      </c>
      <c r="D256" s="215" t="s">
        <v>51</v>
      </c>
      <c r="E256" s="273">
        <v>0.352</v>
      </c>
      <c r="F256" s="215">
        <v>24.93</v>
      </c>
      <c r="G256" s="94">
        <f>E256*F256</f>
        <v>8.77536</v>
      </c>
    </row>
    <row r="257" spans="1:7" ht="11.25">
      <c r="A257" s="215"/>
      <c r="B257" s="47"/>
      <c r="C257" s="91"/>
      <c r="D257" s="47"/>
      <c r="E257" s="114"/>
      <c r="F257" s="90" t="s">
        <v>40</v>
      </c>
      <c r="G257" s="143">
        <f>SUM(G252:G256)</f>
        <v>48.48428</v>
      </c>
    </row>
    <row r="258" spans="1:7" ht="11.25">
      <c r="A258" s="252"/>
      <c r="B258" s="235"/>
      <c r="C258" s="101"/>
      <c r="D258" s="235"/>
      <c r="E258" s="236"/>
      <c r="F258" s="237"/>
      <c r="G258" s="224"/>
    </row>
    <row r="259" spans="1:7" s="196" customFormat="1" ht="31.5">
      <c r="A259" s="189"/>
      <c r="B259" s="190" t="s">
        <v>439</v>
      </c>
      <c r="C259" s="270" t="s">
        <v>877</v>
      </c>
      <c r="D259" s="271" t="s">
        <v>89</v>
      </c>
      <c r="E259" s="193"/>
      <c r="F259" s="194" t="s">
        <v>5</v>
      </c>
      <c r="G259" s="195">
        <f>G265</f>
        <v>24.639000000000003</v>
      </c>
    </row>
    <row r="260" spans="1:7" ht="11.25">
      <c r="A260" s="96" t="s">
        <v>1</v>
      </c>
      <c r="B260" s="96" t="s">
        <v>2</v>
      </c>
      <c r="C260" s="117" t="s">
        <v>3</v>
      </c>
      <c r="D260" s="97" t="s">
        <v>89</v>
      </c>
      <c r="E260" s="113" t="s">
        <v>38</v>
      </c>
      <c r="F260" s="97" t="s">
        <v>5</v>
      </c>
      <c r="G260" s="97" t="s">
        <v>43</v>
      </c>
    </row>
    <row r="261" spans="1:7" ht="22.5">
      <c r="A261" s="215" t="s">
        <v>193</v>
      </c>
      <c r="B261" s="272">
        <v>2643</v>
      </c>
      <c r="C261" s="91" t="s">
        <v>1328</v>
      </c>
      <c r="D261" s="215" t="s">
        <v>202</v>
      </c>
      <c r="E261" s="273">
        <v>1.05</v>
      </c>
      <c r="F261" s="215">
        <v>13.55</v>
      </c>
      <c r="G261" s="94">
        <f>E261*F261</f>
        <v>14.227500000000001</v>
      </c>
    </row>
    <row r="262" spans="1:7" ht="45">
      <c r="A262" s="215" t="s">
        <v>56</v>
      </c>
      <c r="B262" s="272">
        <v>91173</v>
      </c>
      <c r="C262" s="91" t="s">
        <v>158</v>
      </c>
      <c r="D262" s="215" t="s">
        <v>54</v>
      </c>
      <c r="E262" s="273">
        <v>0.33</v>
      </c>
      <c r="F262" s="215">
        <v>3.6</v>
      </c>
      <c r="G262" s="94">
        <f>E262*F262</f>
        <v>1.1880000000000002</v>
      </c>
    </row>
    <row r="263" spans="1:7" ht="22.5">
      <c r="A263" s="215" t="s">
        <v>56</v>
      </c>
      <c r="B263" s="272">
        <v>88264</v>
      </c>
      <c r="C263" s="91" t="s">
        <v>185</v>
      </c>
      <c r="D263" s="215" t="s">
        <v>51</v>
      </c>
      <c r="E263" s="273">
        <v>0.15</v>
      </c>
      <c r="F263" s="215">
        <v>36.56</v>
      </c>
      <c r="G263" s="94">
        <f>E263*F263</f>
        <v>5.484</v>
      </c>
    </row>
    <row r="264" spans="1:7" ht="22.5">
      <c r="A264" s="215" t="s">
        <v>56</v>
      </c>
      <c r="B264" s="272">
        <v>88247</v>
      </c>
      <c r="C264" s="91" t="s">
        <v>180</v>
      </c>
      <c r="D264" s="215" t="s">
        <v>51</v>
      </c>
      <c r="E264" s="273">
        <v>0.15</v>
      </c>
      <c r="F264" s="333">
        <v>24.93</v>
      </c>
      <c r="G264" s="94">
        <f>E264*F264</f>
        <v>3.7394999999999996</v>
      </c>
    </row>
    <row r="265" spans="1:7" ht="11.25">
      <c r="A265" s="215"/>
      <c r="B265" s="47"/>
      <c r="C265" s="91"/>
      <c r="D265" s="47"/>
      <c r="E265" s="114"/>
      <c r="F265" s="90" t="s">
        <v>40</v>
      </c>
      <c r="G265" s="143">
        <f>SUM(G261:G264)</f>
        <v>24.639000000000003</v>
      </c>
    </row>
    <row r="266" spans="1:7" ht="11.25">
      <c r="A266" s="252"/>
      <c r="B266" s="235"/>
      <c r="C266" s="101"/>
      <c r="D266" s="235"/>
      <c r="E266" s="236"/>
      <c r="F266" s="237"/>
      <c r="G266" s="224"/>
    </row>
    <row r="267" spans="1:7" s="196" customFormat="1" ht="24">
      <c r="A267" s="189"/>
      <c r="B267" s="190" t="s">
        <v>440</v>
      </c>
      <c r="C267" s="191" t="s">
        <v>898</v>
      </c>
      <c r="D267" s="192" t="s">
        <v>90</v>
      </c>
      <c r="E267" s="193"/>
      <c r="F267" s="194" t="s">
        <v>5</v>
      </c>
      <c r="G267" s="195">
        <f>G273</f>
        <v>470.73499999999996</v>
      </c>
    </row>
    <row r="268" spans="1:7" ht="11.25">
      <c r="A268" s="96" t="s">
        <v>1</v>
      </c>
      <c r="B268" s="96" t="s">
        <v>2</v>
      </c>
      <c r="C268" s="117" t="s">
        <v>3</v>
      </c>
      <c r="D268" s="97" t="s">
        <v>89</v>
      </c>
      <c r="E268" s="113" t="s">
        <v>38</v>
      </c>
      <c r="F268" s="97" t="s">
        <v>5</v>
      </c>
      <c r="G268" s="97" t="s">
        <v>43</v>
      </c>
    </row>
    <row r="269" spans="1:7" ht="22.5">
      <c r="A269" s="215" t="s">
        <v>193</v>
      </c>
      <c r="B269" s="272">
        <v>11186</v>
      </c>
      <c r="C269" s="91" t="s">
        <v>1320</v>
      </c>
      <c r="D269" s="215" t="s">
        <v>201</v>
      </c>
      <c r="E269" s="48">
        <v>1</v>
      </c>
      <c r="F269" s="215">
        <v>358.33</v>
      </c>
      <c r="G269" s="94">
        <f>E269*F269</f>
        <v>358.33</v>
      </c>
    </row>
    <row r="270" spans="1:7" ht="33.75">
      <c r="A270" s="215" t="s">
        <v>193</v>
      </c>
      <c r="B270" s="47">
        <v>4351</v>
      </c>
      <c r="C270" s="91" t="s">
        <v>1331</v>
      </c>
      <c r="D270" s="215" t="s">
        <v>202</v>
      </c>
      <c r="E270" s="48">
        <v>4</v>
      </c>
      <c r="F270" s="215">
        <v>21.41</v>
      </c>
      <c r="G270" s="94">
        <f>E270*F270</f>
        <v>85.64</v>
      </c>
    </row>
    <row r="271" spans="1:7" ht="22.5">
      <c r="A271" s="215" t="s">
        <v>56</v>
      </c>
      <c r="B271" s="47">
        <v>88309</v>
      </c>
      <c r="C271" s="91" t="s">
        <v>187</v>
      </c>
      <c r="D271" s="215" t="s">
        <v>51</v>
      </c>
      <c r="E271" s="48">
        <v>0.5</v>
      </c>
      <c r="F271" s="215">
        <v>30.87</v>
      </c>
      <c r="G271" s="94">
        <f>E271*F271</f>
        <v>15.435</v>
      </c>
    </row>
    <row r="272" spans="1:7" ht="22.5">
      <c r="A272" s="215" t="s">
        <v>56</v>
      </c>
      <c r="B272" s="47">
        <v>88316</v>
      </c>
      <c r="C272" s="91" t="s">
        <v>189</v>
      </c>
      <c r="D272" s="215" t="s">
        <v>51</v>
      </c>
      <c r="E272" s="48">
        <v>0.5</v>
      </c>
      <c r="F272" s="215">
        <v>22.66</v>
      </c>
      <c r="G272" s="94">
        <f>E272*F272</f>
        <v>11.33</v>
      </c>
    </row>
    <row r="273" spans="1:7" ht="11.25">
      <c r="A273" s="215"/>
      <c r="B273" s="47"/>
      <c r="C273" s="91"/>
      <c r="D273" s="47"/>
      <c r="E273" s="114"/>
      <c r="F273" s="90" t="s">
        <v>40</v>
      </c>
      <c r="G273" s="143">
        <f>SUM(G269:G272)</f>
        <v>470.73499999999996</v>
      </c>
    </row>
    <row r="274" spans="1:7" ht="11.25">
      <c r="A274" s="252"/>
      <c r="B274" s="235"/>
      <c r="C274" s="101"/>
      <c r="D274" s="235"/>
      <c r="E274" s="236"/>
      <c r="F274" s="237"/>
      <c r="G274" s="224"/>
    </row>
    <row r="275" spans="1:7" s="196" customFormat="1" ht="36">
      <c r="A275" s="189"/>
      <c r="B275" s="190" t="s">
        <v>899</v>
      </c>
      <c r="C275" s="191" t="s">
        <v>900</v>
      </c>
      <c r="D275" s="192" t="s">
        <v>89</v>
      </c>
      <c r="E275" s="193"/>
      <c r="F275" s="194" t="s">
        <v>5</v>
      </c>
      <c r="G275" s="195">
        <f>G280</f>
        <v>67.80210000000001</v>
      </c>
    </row>
    <row r="276" spans="1:7" ht="11.25">
      <c r="A276" s="96" t="s">
        <v>1</v>
      </c>
      <c r="B276" s="96" t="s">
        <v>2</v>
      </c>
      <c r="C276" s="117" t="s">
        <v>3</v>
      </c>
      <c r="D276" s="97" t="s">
        <v>89</v>
      </c>
      <c r="E276" s="113" t="s">
        <v>38</v>
      </c>
      <c r="F276" s="97" t="s">
        <v>5</v>
      </c>
      <c r="G276" s="97" t="s">
        <v>43</v>
      </c>
    </row>
    <row r="277" spans="1:7" ht="22.5">
      <c r="A277" s="215" t="s">
        <v>193</v>
      </c>
      <c r="B277" s="47">
        <v>37401</v>
      </c>
      <c r="C277" s="91" t="s">
        <v>1352</v>
      </c>
      <c r="D277" s="215" t="s">
        <v>202</v>
      </c>
      <c r="E277" s="48">
        <v>1</v>
      </c>
      <c r="F277" s="215">
        <v>51.95</v>
      </c>
      <c r="G277" s="94">
        <f>E277*F277</f>
        <v>51.95</v>
      </c>
    </row>
    <row r="278" spans="1:7" ht="22.5">
      <c r="A278" s="215" t="s">
        <v>56</v>
      </c>
      <c r="B278" s="47">
        <v>88309</v>
      </c>
      <c r="C278" s="91" t="s">
        <v>187</v>
      </c>
      <c r="D278" s="215" t="s">
        <v>51</v>
      </c>
      <c r="E278" s="48">
        <v>0.33</v>
      </c>
      <c r="F278" s="215">
        <v>30.87</v>
      </c>
      <c r="G278" s="94">
        <f>E278*F278</f>
        <v>10.187100000000001</v>
      </c>
    </row>
    <row r="279" spans="1:7" ht="22.5">
      <c r="A279" s="215" t="s">
        <v>56</v>
      </c>
      <c r="B279" s="47">
        <v>88316</v>
      </c>
      <c r="C279" s="91" t="s">
        <v>189</v>
      </c>
      <c r="D279" s="215" t="s">
        <v>51</v>
      </c>
      <c r="E279" s="48">
        <v>0.25</v>
      </c>
      <c r="F279" s="215">
        <v>22.66</v>
      </c>
      <c r="G279" s="94">
        <f>E279*F279</f>
        <v>5.665</v>
      </c>
    </row>
    <row r="280" spans="1:7" ht="11.25">
      <c r="A280" s="215"/>
      <c r="B280" s="47"/>
      <c r="C280" s="91"/>
      <c r="D280" s="47"/>
      <c r="E280" s="114"/>
      <c r="F280" s="90" t="s">
        <v>40</v>
      </c>
      <c r="G280" s="143">
        <f>SUM(G277:G279)</f>
        <v>67.80210000000001</v>
      </c>
    </row>
    <row r="281" spans="1:7" ht="11.25">
      <c r="A281" s="252"/>
      <c r="B281" s="235"/>
      <c r="C281" s="101"/>
      <c r="D281" s="235"/>
      <c r="E281" s="236"/>
      <c r="F281" s="237"/>
      <c r="G281" s="224"/>
    </row>
    <row r="282" spans="1:7" s="196" customFormat="1" ht="36">
      <c r="A282" s="189"/>
      <c r="B282" s="190" t="s">
        <v>901</v>
      </c>
      <c r="C282" s="191" t="s">
        <v>902</v>
      </c>
      <c r="D282" s="192" t="s">
        <v>89</v>
      </c>
      <c r="E282" s="193"/>
      <c r="F282" s="194" t="s">
        <v>5</v>
      </c>
      <c r="G282" s="195">
        <f>G287</f>
        <v>66.6691</v>
      </c>
    </row>
    <row r="283" spans="1:7" ht="11.25">
      <c r="A283" s="96" t="s">
        <v>1</v>
      </c>
      <c r="B283" s="96" t="s">
        <v>2</v>
      </c>
      <c r="C283" s="117" t="s">
        <v>3</v>
      </c>
      <c r="D283" s="97" t="s">
        <v>89</v>
      </c>
      <c r="E283" s="113" t="s">
        <v>38</v>
      </c>
      <c r="F283" s="97" t="s">
        <v>5</v>
      </c>
      <c r="G283" s="97" t="s">
        <v>43</v>
      </c>
    </row>
    <row r="284" spans="1:7" ht="22.5">
      <c r="A284" s="215" t="s">
        <v>193</v>
      </c>
      <c r="B284" s="47">
        <v>37400</v>
      </c>
      <c r="C284" s="91" t="s">
        <v>1330</v>
      </c>
      <c r="D284" s="215" t="s">
        <v>202</v>
      </c>
      <c r="E284" s="48">
        <v>1</v>
      </c>
      <c r="F284" s="215">
        <v>51.95</v>
      </c>
      <c r="G284" s="94">
        <f>E284*F284</f>
        <v>51.95</v>
      </c>
    </row>
    <row r="285" spans="1:7" ht="22.5">
      <c r="A285" s="215" t="s">
        <v>56</v>
      </c>
      <c r="B285" s="47">
        <v>88309</v>
      </c>
      <c r="C285" s="91" t="s">
        <v>187</v>
      </c>
      <c r="D285" s="215" t="s">
        <v>51</v>
      </c>
      <c r="E285" s="48">
        <v>0.33</v>
      </c>
      <c r="F285" s="215">
        <v>30.87</v>
      </c>
      <c r="G285" s="94">
        <f>E285*F285</f>
        <v>10.187100000000001</v>
      </c>
    </row>
    <row r="286" spans="1:7" ht="22.5">
      <c r="A286" s="215" t="s">
        <v>56</v>
      </c>
      <c r="B286" s="47">
        <v>88316</v>
      </c>
      <c r="C286" s="91" t="s">
        <v>189</v>
      </c>
      <c r="D286" s="215" t="s">
        <v>51</v>
      </c>
      <c r="E286" s="48">
        <v>0.2</v>
      </c>
      <c r="F286" s="215">
        <v>22.66</v>
      </c>
      <c r="G286" s="94">
        <f>E286*F286</f>
        <v>4.532</v>
      </c>
    </row>
    <row r="287" spans="1:7" ht="11.25">
      <c r="A287" s="215"/>
      <c r="B287" s="47"/>
      <c r="C287" s="91"/>
      <c r="D287" s="47"/>
      <c r="E287" s="114"/>
      <c r="F287" s="90" t="s">
        <v>40</v>
      </c>
      <c r="G287" s="143">
        <f>SUM(G284:G286)</f>
        <v>66.6691</v>
      </c>
    </row>
    <row r="288" spans="1:7" ht="11.25">
      <c r="A288" s="252"/>
      <c r="B288" s="235"/>
      <c r="C288" s="101"/>
      <c r="D288" s="235"/>
      <c r="E288" s="236"/>
      <c r="F288" s="237"/>
      <c r="G288" s="224"/>
    </row>
    <row r="289" spans="1:7" s="196" customFormat="1" ht="24">
      <c r="A289" s="189"/>
      <c r="B289" s="190" t="s">
        <v>904</v>
      </c>
      <c r="C289" s="191" t="s">
        <v>905</v>
      </c>
      <c r="D289" s="192" t="s">
        <v>89</v>
      </c>
      <c r="E289" s="193"/>
      <c r="F289" s="194" t="s">
        <v>5</v>
      </c>
      <c r="G289" s="195">
        <f>G294</f>
        <v>66.6691</v>
      </c>
    </row>
    <row r="290" spans="1:7" ht="11.25">
      <c r="A290" s="96" t="s">
        <v>1</v>
      </c>
      <c r="B290" s="96" t="s">
        <v>2</v>
      </c>
      <c r="C290" s="117" t="s">
        <v>3</v>
      </c>
      <c r="D290" s="97" t="s">
        <v>89</v>
      </c>
      <c r="E290" s="113" t="s">
        <v>38</v>
      </c>
      <c r="F290" s="97" t="s">
        <v>5</v>
      </c>
      <c r="G290" s="97" t="s">
        <v>43</v>
      </c>
    </row>
    <row r="291" spans="1:7" ht="22.5">
      <c r="A291" s="215" t="s">
        <v>193</v>
      </c>
      <c r="B291" s="47">
        <v>37400</v>
      </c>
      <c r="C291" s="91" t="s">
        <v>1330</v>
      </c>
      <c r="D291" s="215" t="s">
        <v>202</v>
      </c>
      <c r="E291" s="48">
        <v>1</v>
      </c>
      <c r="F291" s="215">
        <v>51.95</v>
      </c>
      <c r="G291" s="94">
        <f>E291*F291</f>
        <v>51.95</v>
      </c>
    </row>
    <row r="292" spans="1:7" ht="22.5">
      <c r="A292" s="215" t="s">
        <v>56</v>
      </c>
      <c r="B292" s="47">
        <v>88309</v>
      </c>
      <c r="C292" s="91" t="s">
        <v>187</v>
      </c>
      <c r="D292" s="215" t="s">
        <v>51</v>
      </c>
      <c r="E292" s="48">
        <v>0.33</v>
      </c>
      <c r="F292" s="215">
        <v>30.87</v>
      </c>
      <c r="G292" s="94">
        <f>E292*F292</f>
        <v>10.187100000000001</v>
      </c>
    </row>
    <row r="293" spans="1:7" ht="22.5">
      <c r="A293" s="215" t="s">
        <v>56</v>
      </c>
      <c r="B293" s="47">
        <v>88316</v>
      </c>
      <c r="C293" s="91" t="s">
        <v>189</v>
      </c>
      <c r="D293" s="215" t="s">
        <v>51</v>
      </c>
      <c r="E293" s="48">
        <v>0.2</v>
      </c>
      <c r="F293" s="215">
        <v>22.66</v>
      </c>
      <c r="G293" s="94">
        <f>E293*F293</f>
        <v>4.532</v>
      </c>
    </row>
    <row r="294" spans="1:7" ht="11.25">
      <c r="A294" s="215"/>
      <c r="B294" s="47"/>
      <c r="C294" s="91"/>
      <c r="D294" s="47"/>
      <c r="E294" s="114"/>
      <c r="F294" s="90" t="s">
        <v>40</v>
      </c>
      <c r="G294" s="143">
        <f>SUM(G291:G293)</f>
        <v>66.6691</v>
      </c>
    </row>
    <row r="295" spans="1:7" ht="11.25">
      <c r="A295" s="252"/>
      <c r="B295" s="235"/>
      <c r="C295" s="101"/>
      <c r="D295" s="235"/>
      <c r="E295" s="236"/>
      <c r="F295" s="237"/>
      <c r="G295" s="224"/>
    </row>
    <row r="296" spans="1:7" s="196" customFormat="1" ht="48">
      <c r="A296" s="189"/>
      <c r="B296" s="190" t="s">
        <v>913</v>
      </c>
      <c r="C296" s="191" t="s">
        <v>914</v>
      </c>
      <c r="D296" s="192" t="s">
        <v>90</v>
      </c>
      <c r="E296" s="193"/>
      <c r="F296" s="194" t="s">
        <v>5</v>
      </c>
      <c r="G296" s="195">
        <f>G304</f>
        <v>1207.73347</v>
      </c>
    </row>
    <row r="297" spans="1:7" ht="11.25">
      <c r="A297" s="96" t="s">
        <v>1</v>
      </c>
      <c r="B297" s="96" t="s">
        <v>2</v>
      </c>
      <c r="C297" s="117" t="s">
        <v>3</v>
      </c>
      <c r="D297" s="97" t="s">
        <v>89</v>
      </c>
      <c r="E297" s="113" t="s">
        <v>38</v>
      </c>
      <c r="F297" s="97" t="s">
        <v>5</v>
      </c>
      <c r="G297" s="97" t="s">
        <v>43</v>
      </c>
    </row>
    <row r="298" spans="1:7" ht="22.5">
      <c r="A298" s="215" t="s">
        <v>193</v>
      </c>
      <c r="B298" s="47">
        <v>142</v>
      </c>
      <c r="C298" s="91" t="s">
        <v>1344</v>
      </c>
      <c r="D298" s="215" t="s">
        <v>209</v>
      </c>
      <c r="E298" s="48">
        <v>1.6</v>
      </c>
      <c r="F298" s="215">
        <v>35.06</v>
      </c>
      <c r="G298" s="94">
        <f aca="true" t="shared" si="10" ref="G298:G303">E298*F298</f>
        <v>56.096000000000004</v>
      </c>
    </row>
    <row r="299" spans="1:7" ht="33.75">
      <c r="A299" s="215" t="s">
        <v>193</v>
      </c>
      <c r="B299" s="47">
        <v>7568</v>
      </c>
      <c r="C299" s="91" t="s">
        <v>1307</v>
      </c>
      <c r="D299" s="215" t="s">
        <v>202</v>
      </c>
      <c r="E299" s="48">
        <v>10</v>
      </c>
      <c r="F299" s="215">
        <v>0.61</v>
      </c>
      <c r="G299" s="94">
        <f t="shared" si="10"/>
        <v>6.1</v>
      </c>
    </row>
    <row r="300" spans="1:7" ht="45">
      <c r="A300" s="215" t="s">
        <v>193</v>
      </c>
      <c r="B300" s="47">
        <v>36888</v>
      </c>
      <c r="C300" s="91" t="s">
        <v>1322</v>
      </c>
      <c r="D300" s="215" t="s">
        <v>204</v>
      </c>
      <c r="E300" s="48">
        <v>13.6</v>
      </c>
      <c r="F300" s="215">
        <v>34.46</v>
      </c>
      <c r="G300" s="94">
        <f t="shared" si="10"/>
        <v>468.656</v>
      </c>
    </row>
    <row r="301" spans="1:7" ht="33.75">
      <c r="A301" s="215" t="s">
        <v>193</v>
      </c>
      <c r="B301" s="47">
        <v>39025</v>
      </c>
      <c r="C301" s="91" t="s">
        <v>1340</v>
      </c>
      <c r="D301" s="215" t="s">
        <v>202</v>
      </c>
      <c r="E301" s="48">
        <v>0.547</v>
      </c>
      <c r="F301" s="215">
        <v>1184.01</v>
      </c>
      <c r="G301" s="94">
        <f t="shared" si="10"/>
        <v>647.6534700000001</v>
      </c>
    </row>
    <row r="302" spans="1:7" ht="22.5">
      <c r="A302" s="215" t="s">
        <v>56</v>
      </c>
      <c r="B302" s="47">
        <v>88309</v>
      </c>
      <c r="C302" s="91" t="s">
        <v>187</v>
      </c>
      <c r="D302" s="215" t="s">
        <v>51</v>
      </c>
      <c r="E302" s="48">
        <v>0.8</v>
      </c>
      <c r="F302" s="215">
        <v>30.87</v>
      </c>
      <c r="G302" s="94">
        <f t="shared" si="10"/>
        <v>24.696</v>
      </c>
    </row>
    <row r="303" spans="1:7" ht="22.5">
      <c r="A303" s="215" t="s">
        <v>56</v>
      </c>
      <c r="B303" s="47">
        <v>88316</v>
      </c>
      <c r="C303" s="91" t="s">
        <v>189</v>
      </c>
      <c r="D303" s="215" t="s">
        <v>51</v>
      </c>
      <c r="E303" s="48">
        <v>0.2</v>
      </c>
      <c r="F303" s="215">
        <v>22.66</v>
      </c>
      <c r="G303" s="94">
        <f t="shared" si="10"/>
        <v>4.532</v>
      </c>
    </row>
    <row r="304" spans="1:7" ht="11.25">
      <c r="A304" s="215"/>
      <c r="B304" s="47"/>
      <c r="C304" s="91"/>
      <c r="D304" s="47"/>
      <c r="E304" s="114"/>
      <c r="F304" s="90" t="s">
        <v>40</v>
      </c>
      <c r="G304" s="143">
        <f>SUM(G298:G303)</f>
        <v>1207.73347</v>
      </c>
    </row>
    <row r="305" spans="1:7" ht="11.25">
      <c r="A305" s="252"/>
      <c r="B305" s="235"/>
      <c r="C305" s="101"/>
      <c r="D305" s="235"/>
      <c r="E305" s="236"/>
      <c r="F305" s="237"/>
      <c r="G305" s="224"/>
    </row>
    <row r="306" spans="1:7" s="196" customFormat="1" ht="48">
      <c r="A306" s="189"/>
      <c r="B306" s="190" t="s">
        <v>1199</v>
      </c>
      <c r="C306" s="324" t="s">
        <v>1202</v>
      </c>
      <c r="D306" s="325" t="s">
        <v>89</v>
      </c>
      <c r="E306" s="193"/>
      <c r="F306" s="194" t="s">
        <v>5</v>
      </c>
      <c r="G306" s="195">
        <f>G312</f>
        <v>350.0615</v>
      </c>
    </row>
    <row r="307" spans="1:7" ht="11.25">
      <c r="A307" s="96" t="s">
        <v>1</v>
      </c>
      <c r="B307" s="96" t="s">
        <v>2</v>
      </c>
      <c r="C307" s="117" t="s">
        <v>3</v>
      </c>
      <c r="D307" s="97" t="s">
        <v>89</v>
      </c>
      <c r="E307" s="113" t="s">
        <v>38</v>
      </c>
      <c r="F307" s="97" t="s">
        <v>5</v>
      </c>
      <c r="G307" s="97" t="s">
        <v>43</v>
      </c>
    </row>
    <row r="308" spans="1:7" ht="33.75">
      <c r="A308" s="215" t="s">
        <v>193</v>
      </c>
      <c r="B308" s="47">
        <v>1575</v>
      </c>
      <c r="C308" s="91" t="s">
        <v>1348</v>
      </c>
      <c r="D308" s="215" t="s">
        <v>202</v>
      </c>
      <c r="E308" s="326">
        <v>6</v>
      </c>
      <c r="F308" s="215">
        <v>2.01</v>
      </c>
      <c r="G308" s="94">
        <f>E308*F308</f>
        <v>12.059999999999999</v>
      </c>
    </row>
    <row r="309" spans="1:7" ht="22.5">
      <c r="A309" s="215" t="s">
        <v>193</v>
      </c>
      <c r="B309" s="47">
        <v>2391</v>
      </c>
      <c r="C309" s="91" t="s">
        <v>1317</v>
      </c>
      <c r="D309" s="215" t="s">
        <v>202</v>
      </c>
      <c r="E309" s="326">
        <v>1</v>
      </c>
      <c r="F309" s="215">
        <v>316.48</v>
      </c>
      <c r="G309" s="94">
        <f>E309*F309</f>
        <v>316.48</v>
      </c>
    </row>
    <row r="310" spans="1:7" ht="22.5">
      <c r="A310" s="215" t="s">
        <v>56</v>
      </c>
      <c r="B310" s="47">
        <v>88247</v>
      </c>
      <c r="C310" s="91" t="s">
        <v>180</v>
      </c>
      <c r="D310" s="215" t="s">
        <v>51</v>
      </c>
      <c r="E310" s="326">
        <v>0.35</v>
      </c>
      <c r="F310" s="215">
        <v>24.93</v>
      </c>
      <c r="G310" s="94">
        <f>E310*F310</f>
        <v>8.725499999999998</v>
      </c>
    </row>
    <row r="311" spans="1:7" ht="22.5">
      <c r="A311" s="215" t="s">
        <v>56</v>
      </c>
      <c r="B311" s="47">
        <v>88264</v>
      </c>
      <c r="C311" s="91" t="s">
        <v>185</v>
      </c>
      <c r="D311" s="215" t="s">
        <v>51</v>
      </c>
      <c r="E311" s="326">
        <v>0.35</v>
      </c>
      <c r="F311" s="215">
        <v>36.56</v>
      </c>
      <c r="G311" s="94">
        <f>E311*F311</f>
        <v>12.796</v>
      </c>
    </row>
    <row r="312" spans="1:7" ht="11.25">
      <c r="A312" s="215"/>
      <c r="B312" s="47"/>
      <c r="C312" s="91"/>
      <c r="D312" s="47"/>
      <c r="E312" s="114"/>
      <c r="F312" s="90" t="s">
        <v>40</v>
      </c>
      <c r="G312" s="143">
        <f>SUM(G308:G311)</f>
        <v>350.0615</v>
      </c>
    </row>
    <row r="313" spans="1:7" ht="11.25">
      <c r="A313" s="252"/>
      <c r="B313" s="235"/>
      <c r="C313" s="101"/>
      <c r="D313" s="235"/>
      <c r="E313" s="236"/>
      <c r="F313" s="237"/>
      <c r="G313" s="224"/>
    </row>
    <row r="314" spans="1:7" s="196" customFormat="1" ht="48">
      <c r="A314" s="189"/>
      <c r="B314" s="190" t="s">
        <v>1201</v>
      </c>
      <c r="C314" s="324" t="s">
        <v>1200</v>
      </c>
      <c r="D314" s="325" t="s">
        <v>89</v>
      </c>
      <c r="E314" s="193"/>
      <c r="F314" s="194" t="s">
        <v>5</v>
      </c>
      <c r="G314" s="195">
        <f>G320</f>
        <v>134.7815</v>
      </c>
    </row>
    <row r="315" spans="1:7" ht="11.25">
      <c r="A315" s="96" t="s">
        <v>1</v>
      </c>
      <c r="B315" s="96" t="s">
        <v>2</v>
      </c>
      <c r="C315" s="117" t="s">
        <v>3</v>
      </c>
      <c r="D315" s="97" t="s">
        <v>89</v>
      </c>
      <c r="E315" s="113" t="s">
        <v>38</v>
      </c>
      <c r="F315" s="97" t="s">
        <v>5</v>
      </c>
      <c r="G315" s="97" t="s">
        <v>43</v>
      </c>
    </row>
    <row r="316" spans="1:7" ht="33.75">
      <c r="A316" s="215" t="s">
        <v>193</v>
      </c>
      <c r="B316" s="47">
        <v>1575</v>
      </c>
      <c r="C316" s="91" t="s">
        <v>1348</v>
      </c>
      <c r="D316" s="215" t="s">
        <v>202</v>
      </c>
      <c r="E316" s="326">
        <v>6</v>
      </c>
      <c r="F316" s="215">
        <v>2.01</v>
      </c>
      <c r="G316" s="94">
        <f>E316*F316</f>
        <v>12.059999999999999</v>
      </c>
    </row>
    <row r="317" spans="1:7" ht="22.5">
      <c r="A317" s="215" t="s">
        <v>193</v>
      </c>
      <c r="B317" s="47">
        <v>2373</v>
      </c>
      <c r="C317" s="91" t="s">
        <v>1318</v>
      </c>
      <c r="D317" s="215" t="s">
        <v>202</v>
      </c>
      <c r="E317" s="326">
        <v>1</v>
      </c>
      <c r="F317" s="215">
        <v>101.2</v>
      </c>
      <c r="G317" s="94">
        <f>E317*F317</f>
        <v>101.2</v>
      </c>
    </row>
    <row r="318" spans="1:7" ht="22.5">
      <c r="A318" s="215" t="s">
        <v>56</v>
      </c>
      <c r="B318" s="47">
        <v>88247</v>
      </c>
      <c r="C318" s="91" t="s">
        <v>180</v>
      </c>
      <c r="D318" s="215" t="s">
        <v>51</v>
      </c>
      <c r="E318" s="326">
        <v>0.35</v>
      </c>
      <c r="F318" s="215">
        <v>24.93</v>
      </c>
      <c r="G318" s="94">
        <f>E318*F318</f>
        <v>8.725499999999998</v>
      </c>
    </row>
    <row r="319" spans="1:7" ht="22.5">
      <c r="A319" s="215" t="s">
        <v>56</v>
      </c>
      <c r="B319" s="47">
        <v>88264</v>
      </c>
      <c r="C319" s="91" t="s">
        <v>185</v>
      </c>
      <c r="D319" s="215" t="s">
        <v>51</v>
      </c>
      <c r="E319" s="326">
        <v>0.35</v>
      </c>
      <c r="F319" s="215">
        <v>36.56</v>
      </c>
      <c r="G319" s="94">
        <f>E319*F319</f>
        <v>12.796</v>
      </c>
    </row>
    <row r="320" spans="1:7" ht="11.25">
      <c r="A320" s="215"/>
      <c r="B320" s="47"/>
      <c r="C320" s="91"/>
      <c r="D320" s="47"/>
      <c r="E320" s="114"/>
      <c r="F320" s="90" t="s">
        <v>40</v>
      </c>
      <c r="G320" s="143">
        <f>SUM(G316:G319)</f>
        <v>134.7815</v>
      </c>
    </row>
    <row r="321" spans="1:7" ht="11.25">
      <c r="A321" s="252"/>
      <c r="B321" s="235"/>
      <c r="C321" s="101"/>
      <c r="D321" s="235"/>
      <c r="E321" s="236"/>
      <c r="F321" s="237"/>
      <c r="G321" s="224"/>
    </row>
    <row r="322" spans="1:7" ht="11.25">
      <c r="A322" s="234"/>
      <c r="B322" s="235"/>
      <c r="C322" s="101"/>
      <c r="D322" s="235"/>
      <c r="E322" s="236"/>
      <c r="F322" s="237"/>
      <c r="G322" s="135"/>
    </row>
    <row r="323" spans="1:7" ht="11.25">
      <c r="A323" s="234"/>
      <c r="B323" s="235"/>
      <c r="C323" s="101"/>
      <c r="D323" s="235"/>
      <c r="E323" s="236"/>
      <c r="F323" s="237"/>
      <c r="G323" s="135"/>
    </row>
    <row r="324" spans="1:7" ht="11.25">
      <c r="A324" s="184" t="s">
        <v>36</v>
      </c>
      <c r="G324" s="84"/>
    </row>
    <row r="325" spans="1:7" ht="11.25">
      <c r="A325" s="86" t="s">
        <v>1356</v>
      </c>
      <c r="G325" s="84"/>
    </row>
    <row r="326" spans="1:7" ht="11.25">
      <c r="A326" s="86" t="s">
        <v>962</v>
      </c>
      <c r="G326" s="84"/>
    </row>
    <row r="327" spans="1:7" ht="12" thickBot="1">
      <c r="A327" s="87"/>
      <c r="B327" s="88"/>
      <c r="C327" s="214"/>
      <c r="D327" s="104"/>
      <c r="E327" s="116"/>
      <c r="F327" s="88"/>
      <c r="G327" s="89"/>
    </row>
    <row r="332" spans="5:6" ht="11.25">
      <c r="E332" s="99"/>
      <c r="F332" s="115"/>
    </row>
  </sheetData>
  <sheetProtection/>
  <mergeCells count="1">
    <mergeCell ref="A7:G7"/>
  </mergeCells>
  <dataValidations count="1">
    <dataValidation type="list" allowBlank="1" showInputMessage="1" showErrorMessage="1" sqref="A298:A303 A11:A16 A220:A225 A52:A56 A130:A140 A70:A74 A79:A83 A88:A104 A109:A124 A61:A65 A145:A147 A152:A155 A160:A165 A170:A172 A177:A179 A184:A188 A193:A198 A203:A205 A230:A236 A241:A247 A210:A215 A37:A47 A252:A256 A261:A264 A269:A272 A277:A279 A284:A286 A291:A293 A21:A24 A29:A32 A316:A319 A308:A311">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74" r:id="rId3"/>
  <headerFooter>
    <oddFooter>&amp;CPágina &amp;P de &amp;N</oddFooter>
  </headerFooter>
  <rowBreaks count="8" manualBreakCount="8">
    <brk id="48" max="6" man="1"/>
    <brk id="85" max="6" man="1"/>
    <brk id="106" max="6" man="1"/>
    <brk id="142" max="6" man="1"/>
    <brk id="190" max="6" man="1"/>
    <brk id="227" max="6" man="1"/>
    <brk id="305" max="6" man="1"/>
    <brk id="325" max="6" man="1"/>
  </rowBreaks>
  <legacyDrawing r:id="rId2"/>
</worksheet>
</file>

<file path=xl/worksheets/sheet4.xml><?xml version="1.0" encoding="utf-8"?>
<worksheet xmlns="http://schemas.openxmlformats.org/spreadsheetml/2006/main" xmlns:r="http://schemas.openxmlformats.org/officeDocument/2006/relationships">
  <sheetPr codeName="Planilha6">
    <pageSetUpPr fitToPage="1"/>
  </sheetPr>
  <dimension ref="A1:M173"/>
  <sheetViews>
    <sheetView showGridLines="0" view="pageBreakPreview" zoomScaleSheetLayoutView="100" zoomScalePageLayoutView="0" workbookViewId="0" topLeftCell="A1">
      <selection activeCell="D396" sqref="D396"/>
    </sheetView>
  </sheetViews>
  <sheetFormatPr defaultColWidth="9.140625" defaultRowHeight="15"/>
  <cols>
    <col min="1" max="1" width="15.00390625" style="99" customWidth="1"/>
    <col min="2" max="2" width="59.00390625" style="12" customWidth="1"/>
    <col min="3" max="3" width="14.421875" style="153" bestFit="1" customWidth="1"/>
    <col min="4" max="4" width="12.7109375" style="12" customWidth="1"/>
    <col min="5" max="5" width="14.28125" style="12" bestFit="1" customWidth="1"/>
    <col min="6" max="11" width="13.7109375" style="12" bestFit="1" customWidth="1"/>
    <col min="12" max="12" width="21.00390625" style="12" bestFit="1" customWidth="1"/>
    <col min="13" max="13" width="11.140625" style="12" bestFit="1" customWidth="1"/>
    <col min="14" max="16384" width="9.140625" style="12" customWidth="1"/>
  </cols>
  <sheetData>
    <row r="1" spans="1:12" ht="11.25">
      <c r="A1" s="71"/>
      <c r="B1" s="72"/>
      <c r="C1" s="150"/>
      <c r="D1" s="73"/>
      <c r="E1" s="74"/>
      <c r="F1" s="74"/>
      <c r="G1" s="74"/>
      <c r="H1" s="74"/>
      <c r="I1" s="74"/>
      <c r="J1" s="74"/>
      <c r="K1" s="74"/>
      <c r="L1" s="75"/>
    </row>
    <row r="2" spans="1:12" ht="11.25">
      <c r="A2" s="58" t="s">
        <v>11</v>
      </c>
      <c r="B2" s="3" t="str">
        <f>ORÇAMENTO!C2</f>
        <v>COMPLEXO ESPORTIVO DE TIMBÓ - FASE 03</v>
      </c>
      <c r="C2" s="151"/>
      <c r="D2" s="107" t="s">
        <v>14</v>
      </c>
      <c r="E2" s="185">
        <f>ORÇAMENTO!G2</f>
        <v>45261</v>
      </c>
      <c r="L2" s="84"/>
    </row>
    <row r="3" spans="1:12" ht="11.25">
      <c r="A3" s="58" t="s">
        <v>12</v>
      </c>
      <c r="B3" s="3" t="str">
        <f>ORÇAMENTO!C3</f>
        <v>FUNDAÇÃO MUNICIPAL DE ESPORTES DE TIMBÓ</v>
      </c>
      <c r="C3" s="151"/>
      <c r="D3" s="59" t="str">
        <f>ORÇAMENTO!F3</f>
        <v>BDI:</v>
      </c>
      <c r="E3" s="85">
        <f>ORÇAMENTO!G3</f>
        <v>0.23535496426352442</v>
      </c>
      <c r="L3" s="84"/>
    </row>
    <row r="4" spans="1:12" ht="11.25">
      <c r="A4" s="58" t="s">
        <v>42</v>
      </c>
      <c r="B4" s="3" t="str">
        <f>ORÇAMENTO!C4</f>
        <v>86.843.596/0001-07</v>
      </c>
      <c r="C4" s="151"/>
      <c r="D4" s="85"/>
      <c r="L4" s="84"/>
    </row>
    <row r="5" spans="1:12" ht="11.25">
      <c r="A5" s="58" t="s">
        <v>13</v>
      </c>
      <c r="B5" s="3" t="str">
        <f>ORÇAMENTO!C5</f>
        <v>RUA GUSTAVO PISKE - TIMBÓ SC</v>
      </c>
      <c r="C5" s="151"/>
      <c r="D5" s="76"/>
      <c r="L5" s="84"/>
    </row>
    <row r="6" spans="1:12" ht="12" thickBot="1">
      <c r="A6" s="78"/>
      <c r="B6" s="2"/>
      <c r="C6" s="152"/>
      <c r="D6" s="6"/>
      <c r="E6" s="76"/>
      <c r="F6" s="76"/>
      <c r="G6" s="76"/>
      <c r="H6" s="76"/>
      <c r="I6" s="76"/>
      <c r="J6" s="76"/>
      <c r="K6" s="76"/>
      <c r="L6" s="77"/>
    </row>
    <row r="7" spans="1:12" ht="16.5" thickBot="1">
      <c r="A7" s="354" t="s">
        <v>79</v>
      </c>
      <c r="B7" s="355"/>
      <c r="C7" s="355"/>
      <c r="D7" s="355"/>
      <c r="E7" s="355"/>
      <c r="F7" s="355"/>
      <c r="G7" s="355"/>
      <c r="H7" s="355"/>
      <c r="I7" s="355"/>
      <c r="J7" s="355"/>
      <c r="K7" s="355"/>
      <c r="L7" s="356"/>
    </row>
    <row r="8" spans="1:12" s="146" customFormat="1" ht="12">
      <c r="A8" s="258" t="s">
        <v>0</v>
      </c>
      <c r="B8" s="260" t="s">
        <v>3</v>
      </c>
      <c r="C8" s="164" t="s">
        <v>82</v>
      </c>
      <c r="D8" s="161" t="s">
        <v>81</v>
      </c>
      <c r="E8" s="167" t="s">
        <v>83</v>
      </c>
      <c r="F8" s="167" t="s">
        <v>84</v>
      </c>
      <c r="G8" s="167" t="s">
        <v>314</v>
      </c>
      <c r="H8" s="167" t="s">
        <v>421</v>
      </c>
      <c r="I8" s="167" t="s">
        <v>422</v>
      </c>
      <c r="J8" s="167" t="s">
        <v>423</v>
      </c>
      <c r="K8" s="167" t="s">
        <v>424</v>
      </c>
      <c r="L8" s="160" t="s">
        <v>86</v>
      </c>
    </row>
    <row r="9" spans="1:12" s="149" customFormat="1" ht="10.5">
      <c r="A9" s="175">
        <v>1</v>
      </c>
      <c r="B9" s="39" t="str">
        <f>_xlfn.IFERROR(VLOOKUP($A9,ORÇAMENTO!$A$9:$I$377,2,0),"")</f>
        <v>SERVIÇOS PRELIMINARES E CANTEIRO DE OBRAS</v>
      </c>
      <c r="C9" s="165"/>
      <c r="D9" s="162"/>
      <c r="E9" s="155"/>
      <c r="F9" s="154"/>
      <c r="G9" s="154"/>
      <c r="H9" s="154"/>
      <c r="I9" s="154"/>
      <c r="J9" s="154"/>
      <c r="K9" s="154"/>
      <c r="L9" s="159"/>
    </row>
    <row r="10" spans="1:13" ht="11.25">
      <c r="A10" s="348" t="s">
        <v>8</v>
      </c>
      <c r="B10" s="349" t="str">
        <f>_xlfn.IFERROR(VLOOKUP($A10,ORÇAMENTO!$A$9:$I$377,2,0),"")</f>
        <v>ADMINISTRAÇÃO LOCAL</v>
      </c>
      <c r="C10" s="182">
        <f>ORÇAMENTO!I18</f>
        <v>105653.65999999999</v>
      </c>
      <c r="D10" s="208">
        <f>_xlfn.IFERROR($C10*D11,"")</f>
        <v>13206.707499999999</v>
      </c>
      <c r="E10" s="208">
        <f aca="true" t="shared" si="0" ref="E10:K10">_xlfn.IFERROR($C10*E11,"")</f>
        <v>13206.707499999999</v>
      </c>
      <c r="F10" s="208">
        <f t="shared" si="0"/>
        <v>13206.707499999999</v>
      </c>
      <c r="G10" s="208">
        <f t="shared" si="0"/>
        <v>13206.707499999999</v>
      </c>
      <c r="H10" s="208">
        <f t="shared" si="0"/>
        <v>13206.707499999999</v>
      </c>
      <c r="I10" s="208">
        <f t="shared" si="0"/>
        <v>13206.707499999999</v>
      </c>
      <c r="J10" s="208">
        <f t="shared" si="0"/>
        <v>13206.707499999999</v>
      </c>
      <c r="K10" s="208">
        <f t="shared" si="0"/>
        <v>13206.707499999999</v>
      </c>
      <c r="L10" s="166">
        <f>SUM(D10:K10)</f>
        <v>105653.66</v>
      </c>
      <c r="M10" s="12" t="b">
        <f>L10=C10</f>
        <v>1</v>
      </c>
    </row>
    <row r="11" spans="1:12" ht="11.25">
      <c r="A11" s="348"/>
      <c r="B11" s="349"/>
      <c r="C11" s="183">
        <f>IF($A10="","",C10/$C$101)</f>
        <v>0.04536625130181924</v>
      </c>
      <c r="D11" s="250">
        <v>0.125</v>
      </c>
      <c r="E11" s="250">
        <v>0.125</v>
      </c>
      <c r="F11" s="250">
        <v>0.125</v>
      </c>
      <c r="G11" s="250">
        <v>0.125</v>
      </c>
      <c r="H11" s="250">
        <v>0.125</v>
      </c>
      <c r="I11" s="250">
        <v>0.125</v>
      </c>
      <c r="J11" s="250">
        <v>0.125</v>
      </c>
      <c r="K11" s="250">
        <v>0.125</v>
      </c>
      <c r="L11" s="197">
        <f>SUM(D11:K11)</f>
        <v>1</v>
      </c>
    </row>
    <row r="12" spans="1:13" ht="11.25">
      <c r="A12" s="348" t="s">
        <v>10</v>
      </c>
      <c r="B12" s="349" t="str">
        <f>_xlfn.IFERROR(VLOOKUP($A12,ORÇAMENTO!$A$9:$I$377,2,0),"")</f>
        <v>REMOÇÕES E DEMOLIÇÕES</v>
      </c>
      <c r="C12" s="182">
        <f>ORÇAMENTO!I30</f>
        <v>34179.1</v>
      </c>
      <c r="D12" s="208">
        <f aca="true" t="shared" si="1" ref="D12:K12">_xlfn.IFERROR($C12*D13,"")</f>
        <v>34179.1</v>
      </c>
      <c r="E12" s="208">
        <f t="shared" si="1"/>
        <v>0</v>
      </c>
      <c r="F12" s="208">
        <f t="shared" si="1"/>
        <v>0</v>
      </c>
      <c r="G12" s="208">
        <f t="shared" si="1"/>
        <v>0</v>
      </c>
      <c r="H12" s="208">
        <f t="shared" si="1"/>
        <v>0</v>
      </c>
      <c r="I12" s="208">
        <f t="shared" si="1"/>
        <v>0</v>
      </c>
      <c r="J12" s="208">
        <f t="shared" si="1"/>
        <v>0</v>
      </c>
      <c r="K12" s="208">
        <f t="shared" si="1"/>
        <v>0</v>
      </c>
      <c r="L12" s="166">
        <f>SUM(D12:K12)</f>
        <v>34179.1</v>
      </c>
      <c r="M12" s="12" t="b">
        <f>L12=C12</f>
        <v>1</v>
      </c>
    </row>
    <row r="13" spans="1:12" ht="11.25">
      <c r="A13" s="348"/>
      <c r="B13" s="349"/>
      <c r="C13" s="183">
        <f>IF($A12="","",C12/$C$101)</f>
        <v>0.014676042835335851</v>
      </c>
      <c r="D13" s="250">
        <v>1</v>
      </c>
      <c r="E13" s="250"/>
      <c r="F13" s="250"/>
      <c r="G13" s="250"/>
      <c r="H13" s="250"/>
      <c r="I13" s="250"/>
      <c r="J13" s="250"/>
      <c r="K13" s="250"/>
      <c r="L13" s="197">
        <f>SUM(D13:K13)</f>
        <v>1</v>
      </c>
    </row>
    <row r="14" spans="1:12" s="149" customFormat="1" ht="10.5">
      <c r="A14" s="175">
        <v>2</v>
      </c>
      <c r="B14" s="39" t="str">
        <f>_xlfn.IFERROR(VLOOKUP($A14,ORÇAMENTO!$A$9:$I$377,2,0),"")</f>
        <v>INFRAESTRUTURA</v>
      </c>
      <c r="C14" s="165"/>
      <c r="D14" s="162"/>
      <c r="E14" s="155"/>
      <c r="F14" s="154"/>
      <c r="G14" s="154"/>
      <c r="H14" s="154"/>
      <c r="I14" s="154"/>
      <c r="J14" s="154"/>
      <c r="K14" s="154"/>
      <c r="L14" s="159"/>
    </row>
    <row r="15" spans="1:13" ht="11.25">
      <c r="A15" s="348" t="s">
        <v>248</v>
      </c>
      <c r="B15" s="349" t="str">
        <f>_xlfn.IFERROR(VLOOKUP($A15,ORÇAMENTO!$A$9:$I$377,2,0),"")</f>
        <v>ESCAVAÇÃO MECANIZADA DE VALAS E SAPATAS</v>
      </c>
      <c r="C15" s="182">
        <f>ORÇAMENTO!I38</f>
        <v>8509.099999999999</v>
      </c>
      <c r="D15" s="208">
        <f>_xlfn.IFERROR($C15*D16,"")</f>
        <v>8509.099999999999</v>
      </c>
      <c r="E15" s="208">
        <f aca="true" t="shared" si="2" ref="E15:K15">_xlfn.IFERROR($C15*E16,"")</f>
        <v>0</v>
      </c>
      <c r="F15" s="208">
        <f t="shared" si="2"/>
        <v>0</v>
      </c>
      <c r="G15" s="208">
        <f t="shared" si="2"/>
        <v>0</v>
      </c>
      <c r="H15" s="208">
        <f t="shared" si="2"/>
        <v>0</v>
      </c>
      <c r="I15" s="208">
        <f t="shared" si="2"/>
        <v>0</v>
      </c>
      <c r="J15" s="208">
        <f t="shared" si="2"/>
        <v>0</v>
      </c>
      <c r="K15" s="208">
        <f t="shared" si="2"/>
        <v>0</v>
      </c>
      <c r="L15" s="166">
        <f aca="true" t="shared" si="3" ref="L15:L22">SUM(D15:K15)</f>
        <v>8509.099999999999</v>
      </c>
      <c r="M15" s="12" t="b">
        <f>L15=C15</f>
        <v>1</v>
      </c>
    </row>
    <row r="16" spans="1:12" ht="11.25">
      <c r="A16" s="348"/>
      <c r="B16" s="349"/>
      <c r="C16" s="183">
        <f>IF($A15="","",C15/$C$101)</f>
        <v>0.003653692346789596</v>
      </c>
      <c r="D16" s="250">
        <v>1</v>
      </c>
      <c r="E16" s="250"/>
      <c r="F16" s="250"/>
      <c r="G16" s="250"/>
      <c r="H16" s="250"/>
      <c r="I16" s="250"/>
      <c r="J16" s="250"/>
      <c r="K16" s="250"/>
      <c r="L16" s="197">
        <f t="shared" si="3"/>
        <v>1</v>
      </c>
    </row>
    <row r="17" spans="1:13" ht="11.25">
      <c r="A17" s="348" t="s">
        <v>249</v>
      </c>
      <c r="B17" s="349" t="str">
        <f>_xlfn.IFERROR(VLOOKUP($A17,ORÇAMENTO!$A$9:$I$377,2,0),"")</f>
        <v>FUNDAÇÕES</v>
      </c>
      <c r="C17" s="182">
        <f>ORÇAMENTO!I50</f>
        <v>197345.09999999998</v>
      </c>
      <c r="D17" s="208">
        <f aca="true" t="shared" si="4" ref="D17:K17">_xlfn.IFERROR($C17*D18,"")</f>
        <v>157876.08</v>
      </c>
      <c r="E17" s="208">
        <f t="shared" si="4"/>
        <v>39469.02</v>
      </c>
      <c r="F17" s="208">
        <f t="shared" si="4"/>
        <v>0</v>
      </c>
      <c r="G17" s="208">
        <f t="shared" si="4"/>
        <v>0</v>
      </c>
      <c r="H17" s="208">
        <f t="shared" si="4"/>
        <v>0</v>
      </c>
      <c r="I17" s="208">
        <f t="shared" si="4"/>
        <v>0</v>
      </c>
      <c r="J17" s="208">
        <f t="shared" si="4"/>
        <v>0</v>
      </c>
      <c r="K17" s="208">
        <f t="shared" si="4"/>
        <v>0</v>
      </c>
      <c r="L17" s="166">
        <f t="shared" si="3"/>
        <v>197345.09999999998</v>
      </c>
      <c r="M17" s="12" t="b">
        <f>L17=C17</f>
        <v>1</v>
      </c>
    </row>
    <row r="18" spans="1:12" ht="11.25">
      <c r="A18" s="348"/>
      <c r="B18" s="349"/>
      <c r="C18" s="183">
        <f>IF($A17="","",C17/$C$101)</f>
        <v>0.08473731435127423</v>
      </c>
      <c r="D18" s="250">
        <v>0.8</v>
      </c>
      <c r="E18" s="250">
        <v>0.2</v>
      </c>
      <c r="F18" s="250"/>
      <c r="G18" s="250"/>
      <c r="H18" s="250"/>
      <c r="I18" s="250"/>
      <c r="J18" s="250"/>
      <c r="K18" s="250"/>
      <c r="L18" s="197">
        <f t="shared" si="3"/>
        <v>1</v>
      </c>
    </row>
    <row r="19" spans="1:13" ht="11.25">
      <c r="A19" s="348" t="s">
        <v>250</v>
      </c>
      <c r="B19" s="349" t="str">
        <f>_xlfn.IFERROR(VLOOKUP($A19,ORÇAMENTO!$A$9:$I$377,2,0),"")</f>
        <v>CONTRAPISO</v>
      </c>
      <c r="C19" s="182">
        <f>ORÇAMENTO!I57</f>
        <v>79548.48</v>
      </c>
      <c r="D19" s="208">
        <f aca="true" t="shared" si="5" ref="D19:K21">_xlfn.IFERROR($C19*D20,"")</f>
        <v>0</v>
      </c>
      <c r="E19" s="208">
        <f t="shared" si="5"/>
        <v>79548.48</v>
      </c>
      <c r="F19" s="208">
        <f t="shared" si="5"/>
        <v>0</v>
      </c>
      <c r="G19" s="208">
        <f t="shared" si="5"/>
        <v>0</v>
      </c>
      <c r="H19" s="208">
        <f t="shared" si="5"/>
        <v>0</v>
      </c>
      <c r="I19" s="208">
        <f t="shared" si="5"/>
        <v>0</v>
      </c>
      <c r="J19" s="208">
        <f t="shared" si="5"/>
        <v>0</v>
      </c>
      <c r="K19" s="208">
        <f t="shared" si="5"/>
        <v>0</v>
      </c>
      <c r="L19" s="166">
        <f t="shared" si="3"/>
        <v>79548.48</v>
      </c>
      <c r="M19" s="12" t="b">
        <f>L19=C19</f>
        <v>1</v>
      </c>
    </row>
    <row r="20" spans="1:12" ht="11.25">
      <c r="A20" s="348"/>
      <c r="B20" s="349"/>
      <c r="C20" s="183">
        <f>IF($A19="","",C19/$C$101)</f>
        <v>0.034157040412587145</v>
      </c>
      <c r="D20" s="250"/>
      <c r="E20" s="250">
        <v>1</v>
      </c>
      <c r="F20" s="250"/>
      <c r="G20" s="250"/>
      <c r="H20" s="250"/>
      <c r="I20" s="250"/>
      <c r="J20" s="250"/>
      <c r="K20" s="250"/>
      <c r="L20" s="197">
        <f t="shared" si="3"/>
        <v>1</v>
      </c>
    </row>
    <row r="21" spans="1:13" ht="11.25">
      <c r="A21" s="348" t="s">
        <v>251</v>
      </c>
      <c r="B21" s="349" t="str">
        <f>_xlfn.IFERROR(VLOOKUP($A21,ORÇAMENTO!$A$9:$I$377,2,0),"")</f>
        <v>IMPERMEABILIZAÇÕES</v>
      </c>
      <c r="C21" s="182">
        <f>ORÇAMENTO!I60</f>
        <v>876.97</v>
      </c>
      <c r="D21" s="208">
        <f t="shared" si="5"/>
        <v>0</v>
      </c>
      <c r="E21" s="208">
        <f t="shared" si="5"/>
        <v>876.97</v>
      </c>
      <c r="F21" s="208">
        <f t="shared" si="5"/>
        <v>0</v>
      </c>
      <c r="G21" s="208">
        <f t="shared" si="5"/>
        <v>0</v>
      </c>
      <c r="H21" s="208">
        <f t="shared" si="5"/>
        <v>0</v>
      </c>
      <c r="I21" s="208">
        <f t="shared" si="5"/>
        <v>0</v>
      </c>
      <c r="J21" s="208">
        <f t="shared" si="5"/>
        <v>0</v>
      </c>
      <c r="K21" s="208">
        <f t="shared" si="5"/>
        <v>0</v>
      </c>
      <c r="L21" s="166">
        <f t="shared" si="3"/>
        <v>876.97</v>
      </c>
      <c r="M21" s="12" t="b">
        <f>L21=C21</f>
        <v>1</v>
      </c>
    </row>
    <row r="22" spans="1:12" ht="11.25">
      <c r="A22" s="348"/>
      <c r="B22" s="349"/>
      <c r="C22" s="183">
        <f>IF($A21="","",C21/$C$101)</f>
        <v>0.00037655904588782273</v>
      </c>
      <c r="D22" s="250"/>
      <c r="E22" s="250">
        <v>1</v>
      </c>
      <c r="F22" s="250"/>
      <c r="G22" s="250"/>
      <c r="H22" s="250"/>
      <c r="I22" s="250"/>
      <c r="J22" s="250"/>
      <c r="K22" s="250"/>
      <c r="L22" s="197">
        <f t="shared" si="3"/>
        <v>1</v>
      </c>
    </row>
    <row r="23" spans="1:12" s="149" customFormat="1" ht="10.5">
      <c r="A23" s="175">
        <v>3</v>
      </c>
      <c r="B23" s="39" t="str">
        <f>_xlfn.IFERROR(VLOOKUP($A23,ORÇAMENTO!$A$9:$I$377,2,0),"")</f>
        <v>SUPRAESTRUTURA</v>
      </c>
      <c r="C23" s="165"/>
      <c r="D23" s="162"/>
      <c r="E23" s="155"/>
      <c r="F23" s="154"/>
      <c r="G23" s="154"/>
      <c r="H23" s="154"/>
      <c r="I23" s="154"/>
      <c r="J23" s="154"/>
      <c r="K23" s="154"/>
      <c r="L23" s="159"/>
    </row>
    <row r="24" spans="1:13" ht="11.25">
      <c r="A24" s="348" t="s">
        <v>252</v>
      </c>
      <c r="B24" s="349" t="str">
        <f>_xlfn.IFERROR(VLOOKUP($A24,ORÇAMENTO!$A$9:$I$377,2,0),"")</f>
        <v>PILARES E VIGAS</v>
      </c>
      <c r="C24" s="182">
        <f>ORÇAMENTO!I74</f>
        <v>200558.49999999997</v>
      </c>
      <c r="D24" s="208">
        <f>_xlfn.IFERROR($C24*D25,"")</f>
        <v>0</v>
      </c>
      <c r="E24" s="208">
        <f aca="true" t="shared" si="6" ref="E24:K30">_xlfn.IFERROR($C24*E25,"")</f>
        <v>60167.54999999999</v>
      </c>
      <c r="F24" s="208">
        <f t="shared" si="6"/>
        <v>140390.94999999998</v>
      </c>
      <c r="G24" s="208">
        <f t="shared" si="6"/>
        <v>0</v>
      </c>
      <c r="H24" s="208">
        <f t="shared" si="6"/>
        <v>0</v>
      </c>
      <c r="I24" s="208">
        <f t="shared" si="6"/>
        <v>0</v>
      </c>
      <c r="J24" s="208">
        <f t="shared" si="6"/>
        <v>0</v>
      </c>
      <c r="K24" s="208">
        <f t="shared" si="6"/>
        <v>0</v>
      </c>
      <c r="L24" s="166">
        <f aca="true" t="shared" si="7" ref="L24:L31">SUM(D24:K24)</f>
        <v>200558.49999999997</v>
      </c>
      <c r="M24" s="12" t="b">
        <f>L24=C24</f>
        <v>1</v>
      </c>
    </row>
    <row r="25" spans="1:12" ht="11.25">
      <c r="A25" s="348"/>
      <c r="B25" s="349"/>
      <c r="C25" s="183">
        <f>IF($A24="","",C24/$C$101)</f>
        <v>0.08611710480939244</v>
      </c>
      <c r="D25" s="250"/>
      <c r="E25" s="250">
        <v>0.3</v>
      </c>
      <c r="F25" s="250">
        <v>0.7</v>
      </c>
      <c r="G25" s="250"/>
      <c r="H25" s="250"/>
      <c r="I25" s="250"/>
      <c r="J25" s="250"/>
      <c r="K25" s="250"/>
      <c r="L25" s="197">
        <f t="shared" si="7"/>
        <v>1</v>
      </c>
    </row>
    <row r="26" spans="1:13" ht="11.25">
      <c r="A26" s="348" t="s">
        <v>253</v>
      </c>
      <c r="B26" s="349" t="str">
        <f>_xlfn.IFERROR(VLOOKUP($A26,ORÇAMENTO!$A$9:$I$377,2,0),"")</f>
        <v>LAJE PRÉ MOLDADA</v>
      </c>
      <c r="C26" s="182">
        <f>ORÇAMENTO!I79</f>
        <v>43741.189999999995</v>
      </c>
      <c r="D26" s="208">
        <f>_xlfn.IFERROR($C26*D27,"")</f>
        <v>0</v>
      </c>
      <c r="E26" s="208">
        <f t="shared" si="6"/>
        <v>0</v>
      </c>
      <c r="F26" s="208">
        <f t="shared" si="6"/>
        <v>43741.189999999995</v>
      </c>
      <c r="G26" s="208">
        <f t="shared" si="6"/>
        <v>0</v>
      </c>
      <c r="H26" s="208">
        <f t="shared" si="6"/>
        <v>0</v>
      </c>
      <c r="I26" s="208">
        <f t="shared" si="6"/>
        <v>0</v>
      </c>
      <c r="J26" s="208">
        <f t="shared" si="6"/>
        <v>0</v>
      </c>
      <c r="K26" s="208">
        <f t="shared" si="6"/>
        <v>0</v>
      </c>
      <c r="L26" s="166">
        <f t="shared" si="7"/>
        <v>43741.189999999995</v>
      </c>
      <c r="M26" s="12" t="b">
        <f>L26=C26</f>
        <v>1</v>
      </c>
    </row>
    <row r="27" spans="1:12" ht="11.25">
      <c r="A27" s="348"/>
      <c r="B27" s="349"/>
      <c r="C27" s="183">
        <f>IF($A26="","",C26/$C$101)</f>
        <v>0.018781874833116264</v>
      </c>
      <c r="D27" s="250"/>
      <c r="E27" s="250"/>
      <c r="F27" s="250">
        <v>1</v>
      </c>
      <c r="G27" s="250"/>
      <c r="H27" s="250"/>
      <c r="I27" s="250"/>
      <c r="J27" s="250"/>
      <c r="K27" s="250"/>
      <c r="L27" s="197">
        <f t="shared" si="7"/>
        <v>1</v>
      </c>
    </row>
    <row r="28" spans="1:13" ht="11.25">
      <c r="A28" s="348" t="s">
        <v>372</v>
      </c>
      <c r="B28" s="349" t="str">
        <f>_xlfn.IFERROR(VLOOKUP($A28,ORÇAMENTO!$A$9:$I$377,2,0),"")</f>
        <v>ESCADAS E ARQUIBANCADAS</v>
      </c>
      <c r="C28" s="182">
        <f>ORÇAMENTO!I87</f>
        <v>449613.75</v>
      </c>
      <c r="D28" s="208">
        <f>_xlfn.IFERROR($C28*D29,"")</f>
        <v>0</v>
      </c>
      <c r="E28" s="208">
        <f t="shared" si="6"/>
        <v>0</v>
      </c>
      <c r="F28" s="208">
        <f t="shared" si="6"/>
        <v>449613.75</v>
      </c>
      <c r="G28" s="208">
        <f t="shared" si="6"/>
        <v>0</v>
      </c>
      <c r="H28" s="208">
        <f t="shared" si="6"/>
        <v>0</v>
      </c>
      <c r="I28" s="208">
        <f t="shared" si="6"/>
        <v>0</v>
      </c>
      <c r="J28" s="208">
        <f t="shared" si="6"/>
        <v>0</v>
      </c>
      <c r="K28" s="208">
        <f t="shared" si="6"/>
        <v>0</v>
      </c>
      <c r="L28" s="166">
        <f t="shared" si="7"/>
        <v>449613.75</v>
      </c>
      <c r="M28" s="12" t="b">
        <f>L28=C28</f>
        <v>1</v>
      </c>
    </row>
    <row r="29" spans="1:12" ht="11.25">
      <c r="A29" s="348"/>
      <c r="B29" s="349"/>
      <c r="C29" s="183">
        <f>IF($A28="","",C28/$C$101)</f>
        <v>0.19305805753679836</v>
      </c>
      <c r="D29" s="250"/>
      <c r="E29" s="250"/>
      <c r="F29" s="250">
        <v>1</v>
      </c>
      <c r="G29" s="250"/>
      <c r="H29" s="250"/>
      <c r="I29" s="250"/>
      <c r="J29" s="250"/>
      <c r="K29" s="250"/>
      <c r="L29" s="197">
        <f t="shared" si="7"/>
        <v>1</v>
      </c>
    </row>
    <row r="30" spans="1:13" ht="11.25">
      <c r="A30" s="348" t="s">
        <v>489</v>
      </c>
      <c r="B30" s="349" t="str">
        <f>_xlfn.IFERROR(VLOOKUP($A30,ORÇAMENTO!$A$9:$I$377,2,0),"")</f>
        <v>IMPERMEABILIZAÇÕES</v>
      </c>
      <c r="C30" s="182">
        <f>ORÇAMENTO!I90</f>
        <v>4587.81</v>
      </c>
      <c r="D30" s="208">
        <f>_xlfn.IFERROR($C30*D31,"")</f>
        <v>0</v>
      </c>
      <c r="E30" s="208">
        <f t="shared" si="6"/>
        <v>0</v>
      </c>
      <c r="F30" s="208">
        <f t="shared" si="6"/>
        <v>4587.81</v>
      </c>
      <c r="G30" s="208">
        <f t="shared" si="6"/>
        <v>0</v>
      </c>
      <c r="H30" s="208">
        <f t="shared" si="6"/>
        <v>0</v>
      </c>
      <c r="I30" s="208">
        <f t="shared" si="6"/>
        <v>0</v>
      </c>
      <c r="J30" s="208">
        <f t="shared" si="6"/>
        <v>0</v>
      </c>
      <c r="K30" s="208">
        <f t="shared" si="6"/>
        <v>0</v>
      </c>
      <c r="L30" s="166">
        <f t="shared" si="7"/>
        <v>4587.81</v>
      </c>
      <c r="M30" s="12" t="b">
        <f>L30=C30</f>
        <v>1</v>
      </c>
    </row>
    <row r="31" spans="1:12" ht="11.25">
      <c r="A31" s="348"/>
      <c r="B31" s="349"/>
      <c r="C31" s="183">
        <f>IF($A30="","",C30/$C$101)</f>
        <v>0.0019699435058378417</v>
      </c>
      <c r="D31" s="250"/>
      <c r="E31" s="250"/>
      <c r="F31" s="250">
        <v>1</v>
      </c>
      <c r="G31" s="250"/>
      <c r="H31" s="250"/>
      <c r="I31" s="250"/>
      <c r="J31" s="250"/>
      <c r="K31" s="250"/>
      <c r="L31" s="197">
        <f t="shared" si="7"/>
        <v>1</v>
      </c>
    </row>
    <row r="32" spans="1:12" s="149" customFormat="1" ht="10.5">
      <c r="A32" s="175">
        <v>4</v>
      </c>
      <c r="B32" s="39" t="str">
        <f>_xlfn.IFERROR(VLOOKUP($A32,ORÇAMENTO!$A$9:$I$377,2,0),"")</f>
        <v>VEDAÇÕES E FECHAMENTOS</v>
      </c>
      <c r="C32" s="165"/>
      <c r="D32" s="162"/>
      <c r="E32" s="155"/>
      <c r="F32" s="154"/>
      <c r="G32" s="154"/>
      <c r="H32" s="154"/>
      <c r="I32" s="154"/>
      <c r="J32" s="154"/>
      <c r="K32" s="154"/>
      <c r="L32" s="159"/>
    </row>
    <row r="33" spans="1:13" ht="11.25">
      <c r="A33" s="348" t="s">
        <v>254</v>
      </c>
      <c r="B33" s="349" t="str">
        <f>_xlfn.IFERROR(VLOOKUP($A33,ORÇAMENTO!$A$9:$I$377,2,0),"")</f>
        <v>ALVENARIA DE VEDAÇÃO DA ÁREA Á CONSTRUIR</v>
      </c>
      <c r="C33" s="182">
        <f>ORÇAMENTO!I96</f>
        <v>31764.28</v>
      </c>
      <c r="D33" s="208">
        <f>_xlfn.IFERROR($C33*D34,"")</f>
        <v>0</v>
      </c>
      <c r="E33" s="208">
        <f aca="true" t="shared" si="8" ref="E33:K37">_xlfn.IFERROR($C33*E34,"")</f>
        <v>0</v>
      </c>
      <c r="F33" s="208">
        <f t="shared" si="8"/>
        <v>0</v>
      </c>
      <c r="G33" s="208">
        <f t="shared" si="8"/>
        <v>31764.28</v>
      </c>
      <c r="H33" s="208">
        <f t="shared" si="8"/>
        <v>0</v>
      </c>
      <c r="I33" s="208">
        <f t="shared" si="8"/>
        <v>0</v>
      </c>
      <c r="J33" s="208">
        <f t="shared" si="8"/>
        <v>0</v>
      </c>
      <c r="K33" s="208">
        <f t="shared" si="8"/>
        <v>0</v>
      </c>
      <c r="L33" s="166">
        <f aca="true" t="shared" si="9" ref="L33:L38">SUM(D33:K33)</f>
        <v>31764.28</v>
      </c>
      <c r="M33" s="12" t="b">
        <f>L33=C33</f>
        <v>1</v>
      </c>
    </row>
    <row r="34" spans="1:12" ht="11.25">
      <c r="A34" s="348"/>
      <c r="B34" s="349"/>
      <c r="C34" s="183">
        <f>IF($A33="","",C33/$C$101)</f>
        <v>0.013639151818321777</v>
      </c>
      <c r="D34" s="250"/>
      <c r="E34" s="250"/>
      <c r="F34" s="250"/>
      <c r="G34" s="250">
        <v>1</v>
      </c>
      <c r="H34" s="250"/>
      <c r="I34" s="250"/>
      <c r="J34" s="250"/>
      <c r="K34" s="250"/>
      <c r="L34" s="197">
        <f t="shared" si="9"/>
        <v>1</v>
      </c>
    </row>
    <row r="35" spans="1:13" ht="11.25">
      <c r="A35" s="348" t="s">
        <v>333</v>
      </c>
      <c r="B35" s="349" t="str">
        <f>_xlfn.IFERROR(VLOOKUP($A35,ORÇAMENTO!$A$9:$I$377,2,0),"")</f>
        <v>CHAPISCO E REBOCO DA ÁREA Á CONSTRUIR</v>
      </c>
      <c r="C35" s="182">
        <f>ORÇAMENTO!I100</f>
        <v>41597.689999999995</v>
      </c>
      <c r="D35" s="208">
        <f>_xlfn.IFERROR($C35*D36,"")</f>
        <v>0</v>
      </c>
      <c r="E35" s="208">
        <f t="shared" si="8"/>
        <v>0</v>
      </c>
      <c r="F35" s="208">
        <f t="shared" si="8"/>
        <v>0</v>
      </c>
      <c r="G35" s="208">
        <f t="shared" si="8"/>
        <v>16639.075999999997</v>
      </c>
      <c r="H35" s="208">
        <f t="shared" si="8"/>
        <v>24958.613999999998</v>
      </c>
      <c r="I35" s="208">
        <f t="shared" si="8"/>
        <v>0</v>
      </c>
      <c r="J35" s="208">
        <f t="shared" si="8"/>
        <v>0</v>
      </c>
      <c r="K35" s="208">
        <f t="shared" si="8"/>
        <v>0</v>
      </c>
      <c r="L35" s="166">
        <f t="shared" si="9"/>
        <v>41597.689999999995</v>
      </c>
      <c r="M35" s="12" t="b">
        <f>L35=C35</f>
        <v>1</v>
      </c>
    </row>
    <row r="36" spans="1:12" ht="11.25">
      <c r="A36" s="348"/>
      <c r="B36" s="349"/>
      <c r="C36" s="183">
        <f>IF($A35="","",C35/$C$101)</f>
        <v>0.017861484951067222</v>
      </c>
      <c r="D36" s="250"/>
      <c r="E36" s="250"/>
      <c r="F36" s="250"/>
      <c r="G36" s="250">
        <v>0.4</v>
      </c>
      <c r="H36" s="250">
        <v>0.6</v>
      </c>
      <c r="I36" s="250"/>
      <c r="J36" s="250"/>
      <c r="K36" s="250"/>
      <c r="L36" s="197">
        <f t="shared" si="9"/>
        <v>1</v>
      </c>
    </row>
    <row r="37" spans="1:13" ht="11.25">
      <c r="A37" s="348" t="s">
        <v>336</v>
      </c>
      <c r="B37" s="349" t="str">
        <f>_xlfn.IFERROR(VLOOKUP($A37,ORÇAMENTO!$A$9:$I$377,2,0),"")</f>
        <v>VERGAS E CONTRA-VERGAS MOLDADAS IN LOCO DA ÁREA A CONSTRUIR</v>
      </c>
      <c r="C37" s="182">
        <f>ORÇAMENTO!I107</f>
        <v>27907.980000000003</v>
      </c>
      <c r="D37" s="208">
        <f>_xlfn.IFERROR($C37*D38,"")</f>
        <v>0</v>
      </c>
      <c r="E37" s="208">
        <f t="shared" si="8"/>
        <v>0</v>
      </c>
      <c r="F37" s="208">
        <f t="shared" si="8"/>
        <v>0</v>
      </c>
      <c r="G37" s="208">
        <f t="shared" si="8"/>
        <v>13953.990000000002</v>
      </c>
      <c r="H37" s="208">
        <f t="shared" si="8"/>
        <v>13953.990000000002</v>
      </c>
      <c r="I37" s="208">
        <f t="shared" si="8"/>
        <v>0</v>
      </c>
      <c r="J37" s="208">
        <f t="shared" si="8"/>
        <v>0</v>
      </c>
      <c r="K37" s="208">
        <f t="shared" si="8"/>
        <v>0</v>
      </c>
      <c r="L37" s="166">
        <f t="shared" si="9"/>
        <v>27907.980000000003</v>
      </c>
      <c r="M37" s="12" t="b">
        <f>L37=C37</f>
        <v>1</v>
      </c>
    </row>
    <row r="38" spans="1:12" ht="11.25">
      <c r="A38" s="348"/>
      <c r="B38" s="349"/>
      <c r="C38" s="183">
        <f>IF($A37="","",C37/$C$101)</f>
        <v>0.011983308803558206</v>
      </c>
      <c r="D38" s="250"/>
      <c r="E38" s="250"/>
      <c r="F38" s="250"/>
      <c r="G38" s="250">
        <v>0.5</v>
      </c>
      <c r="H38" s="250">
        <v>0.5</v>
      </c>
      <c r="I38" s="250"/>
      <c r="J38" s="250"/>
      <c r="K38" s="250"/>
      <c r="L38" s="197">
        <f t="shared" si="9"/>
        <v>1</v>
      </c>
    </row>
    <row r="39" spans="1:12" s="149" customFormat="1" ht="10.5">
      <c r="A39" s="175">
        <v>5</v>
      </c>
      <c r="B39" s="39" t="str">
        <f>_xlfn.IFERROR(VLOOKUP($A39,ORÇAMENTO!$A$9:$I$377,2,0),"")</f>
        <v>ESQUADRIAS</v>
      </c>
      <c r="C39" s="165"/>
      <c r="D39" s="162"/>
      <c r="E39" s="155"/>
      <c r="F39" s="154"/>
      <c r="G39" s="154"/>
      <c r="H39" s="154"/>
      <c r="I39" s="154"/>
      <c r="J39" s="154"/>
      <c r="K39" s="154"/>
      <c r="L39" s="159"/>
    </row>
    <row r="40" spans="1:13" ht="11.25">
      <c r="A40" s="348" t="s">
        <v>255</v>
      </c>
      <c r="B40" s="349" t="str">
        <f>_xlfn.IFERROR(VLOOKUP($A40,ORÇAMENTO!$A$9:$I$377,2,0),"")</f>
        <v>ESQUADRIAS - PORTAS E JANELAS</v>
      </c>
      <c r="C40" s="182">
        <f>ORÇAMENTO!I121</f>
        <v>200353.35</v>
      </c>
      <c r="D40" s="208">
        <f>_xlfn.IFERROR($C40*D41,"")</f>
        <v>0</v>
      </c>
      <c r="E40" s="208">
        <f aca="true" t="shared" si="10" ref="E40:K40">_xlfn.IFERROR($C40*E41,"")</f>
        <v>0</v>
      </c>
      <c r="F40" s="208">
        <f t="shared" si="10"/>
        <v>0</v>
      </c>
      <c r="G40" s="208">
        <f t="shared" si="10"/>
        <v>0</v>
      </c>
      <c r="H40" s="208">
        <f t="shared" si="10"/>
        <v>0</v>
      </c>
      <c r="I40" s="208">
        <f t="shared" si="10"/>
        <v>200353.35</v>
      </c>
      <c r="J40" s="208">
        <f t="shared" si="10"/>
        <v>0</v>
      </c>
      <c r="K40" s="208">
        <f t="shared" si="10"/>
        <v>0</v>
      </c>
      <c r="L40" s="166">
        <f>SUM(D40:K40)</f>
        <v>200353.35</v>
      </c>
      <c r="M40" s="12" t="b">
        <f>L40=C40</f>
        <v>1</v>
      </c>
    </row>
    <row r="41" spans="1:12" ht="11.25">
      <c r="A41" s="348"/>
      <c r="B41" s="349"/>
      <c r="C41" s="183">
        <f>IF($A40="","",C40/$C$101)</f>
        <v>0.08602901617664117</v>
      </c>
      <c r="D41" s="250"/>
      <c r="E41" s="250"/>
      <c r="F41" s="250"/>
      <c r="G41" s="250"/>
      <c r="H41" s="250"/>
      <c r="I41" s="250">
        <v>1</v>
      </c>
      <c r="J41" s="250"/>
      <c r="K41" s="250"/>
      <c r="L41" s="197">
        <f>SUM(D41:K41)</f>
        <v>1</v>
      </c>
    </row>
    <row r="42" spans="1:12" s="149" customFormat="1" ht="10.5">
      <c r="A42" s="175">
        <v>6</v>
      </c>
      <c r="B42" s="39" t="str">
        <f>_xlfn.IFERROR(VLOOKUP($A42,ORÇAMENTO!$A$9:$I$377,2,0),"")</f>
        <v>REVESTIMENTO EM TETOS</v>
      </c>
      <c r="C42" s="165"/>
      <c r="D42" s="162"/>
      <c r="E42" s="155"/>
      <c r="F42" s="154"/>
      <c r="G42" s="154"/>
      <c r="H42" s="154"/>
      <c r="I42" s="154"/>
      <c r="J42" s="154"/>
      <c r="K42" s="154"/>
      <c r="L42" s="159"/>
    </row>
    <row r="43" spans="1:13" ht="11.25">
      <c r="A43" s="348" t="s">
        <v>27</v>
      </c>
      <c r="B43" s="349" t="str">
        <f>_xlfn.IFERROR(VLOOKUP($A43,ORÇAMENTO!$A$9:$I$377,2,0),"")</f>
        <v>REVESTIMENTO EM PINTURA ACRÍLICA</v>
      </c>
      <c r="C43" s="182">
        <f>ORÇAMENTO!I127</f>
        <v>13912.88</v>
      </c>
      <c r="D43" s="208">
        <f>_xlfn.IFERROR($C43*D44,"")</f>
        <v>0</v>
      </c>
      <c r="E43" s="208">
        <f aca="true" t="shared" si="11" ref="E43:K43">_xlfn.IFERROR($C43*E44,"")</f>
        <v>0</v>
      </c>
      <c r="F43" s="208">
        <f t="shared" si="11"/>
        <v>0</v>
      </c>
      <c r="G43" s="208">
        <f t="shared" si="11"/>
        <v>0</v>
      </c>
      <c r="H43" s="208">
        <f t="shared" si="11"/>
        <v>0</v>
      </c>
      <c r="I43" s="208">
        <f t="shared" si="11"/>
        <v>13912.88</v>
      </c>
      <c r="J43" s="208">
        <f t="shared" si="11"/>
        <v>0</v>
      </c>
      <c r="K43" s="208">
        <f t="shared" si="11"/>
        <v>0</v>
      </c>
      <c r="L43" s="166">
        <f>SUM(D43:K43)</f>
        <v>13912.88</v>
      </c>
      <c r="M43" s="12" t="b">
        <f>L43=C43</f>
        <v>1</v>
      </c>
    </row>
    <row r="44" spans="1:12" ht="11.25">
      <c r="A44" s="348"/>
      <c r="B44" s="349"/>
      <c r="C44" s="183">
        <f>IF($A43="","",C43/$C$101)</f>
        <v>0.005974002324311859</v>
      </c>
      <c r="D44" s="250"/>
      <c r="E44" s="250"/>
      <c r="F44" s="250"/>
      <c r="G44" s="250"/>
      <c r="H44" s="250"/>
      <c r="I44" s="250">
        <v>1</v>
      </c>
      <c r="J44" s="250"/>
      <c r="K44" s="250"/>
      <c r="L44" s="197">
        <f>SUM(D44:K44)</f>
        <v>1</v>
      </c>
    </row>
    <row r="45" spans="1:12" s="149" customFormat="1" ht="10.5">
      <c r="A45" s="175">
        <v>7</v>
      </c>
      <c r="B45" s="39" t="str">
        <f>_xlfn.IFERROR(VLOOKUP($A45,ORÇAMENTO!$A$9:$I$377,2,0),"")</f>
        <v>REVESTIMENTO DE PAREDES</v>
      </c>
      <c r="C45" s="165"/>
      <c r="D45" s="162"/>
      <c r="E45" s="155"/>
      <c r="F45" s="154"/>
      <c r="G45" s="154"/>
      <c r="H45" s="154"/>
      <c r="I45" s="154"/>
      <c r="J45" s="154"/>
      <c r="K45" s="154"/>
      <c r="L45" s="159"/>
    </row>
    <row r="46" spans="1:13" ht="11.25">
      <c r="A46" s="348" t="s">
        <v>256</v>
      </c>
      <c r="B46" s="349" t="str">
        <f>_xlfn.IFERROR(VLOOKUP($A46,ORÇAMENTO!$A$9:$I$377,2,0),"")</f>
        <v>REVESTIMENTO EM PINTURA ACRÍLICA </v>
      </c>
      <c r="C46" s="182">
        <f>ORÇAMENTO!I133</f>
        <v>21780.739999999998</v>
      </c>
      <c r="D46" s="208">
        <f>_xlfn.IFERROR($C46*D47,"")</f>
        <v>0</v>
      </c>
      <c r="E46" s="208">
        <f aca="true" t="shared" si="12" ref="E46:K46">_xlfn.IFERROR($C46*E47,"")</f>
        <v>0</v>
      </c>
      <c r="F46" s="208">
        <f t="shared" si="12"/>
        <v>0</v>
      </c>
      <c r="G46" s="208">
        <f t="shared" si="12"/>
        <v>0</v>
      </c>
      <c r="H46" s="208">
        <f t="shared" si="12"/>
        <v>0</v>
      </c>
      <c r="I46" s="208">
        <f t="shared" si="12"/>
        <v>10890.369999999999</v>
      </c>
      <c r="J46" s="208">
        <f t="shared" si="12"/>
        <v>10890.369999999999</v>
      </c>
      <c r="K46" s="208">
        <f t="shared" si="12"/>
        <v>0</v>
      </c>
      <c r="L46" s="166">
        <f>SUM(D46:K46)</f>
        <v>21780.739999999998</v>
      </c>
      <c r="M46" s="12" t="b">
        <f>L46=C46</f>
        <v>1</v>
      </c>
    </row>
    <row r="47" spans="1:12" ht="11.25">
      <c r="A47" s="348"/>
      <c r="B47" s="349"/>
      <c r="C47" s="183">
        <f>IF($A46="","",C46/$C$101)</f>
        <v>0.009352354895983597</v>
      </c>
      <c r="D47" s="250"/>
      <c r="E47" s="250"/>
      <c r="F47" s="250"/>
      <c r="G47" s="250"/>
      <c r="H47" s="250"/>
      <c r="I47" s="250">
        <v>0.5</v>
      </c>
      <c r="J47" s="250">
        <v>0.5</v>
      </c>
      <c r="K47" s="250"/>
      <c r="L47" s="197">
        <f>SUM(D47:K47)</f>
        <v>1</v>
      </c>
    </row>
    <row r="48" spans="1:12" s="149" customFormat="1" ht="10.5">
      <c r="A48" s="175">
        <v>8</v>
      </c>
      <c r="B48" s="39" t="str">
        <f>_xlfn.IFERROR(VLOOKUP($A48,ORÇAMENTO!$A$9:$I$377,2,0),"")</f>
        <v>REVESTIMENTO DE PISOS</v>
      </c>
      <c r="C48" s="165"/>
      <c r="D48" s="162"/>
      <c r="E48" s="155"/>
      <c r="F48" s="154"/>
      <c r="G48" s="154"/>
      <c r="H48" s="154"/>
      <c r="I48" s="154"/>
      <c r="J48" s="154"/>
      <c r="K48" s="154"/>
      <c r="L48" s="159"/>
    </row>
    <row r="49" spans="1:13" ht="11.25">
      <c r="A49" s="348" t="s">
        <v>257</v>
      </c>
      <c r="B49" s="349" t="str">
        <f>_xlfn.IFERROR(VLOOKUP($A49,ORÇAMENTO!$A$9:$I$377,2,0),"")</f>
        <v>REVESTIMENTO CERÂMICO EM PISOS</v>
      </c>
      <c r="C49" s="182">
        <f>ORÇAMENTO!I142</f>
        <v>70087.05</v>
      </c>
      <c r="D49" s="208">
        <f>_xlfn.IFERROR($C49*D50,"")</f>
        <v>0</v>
      </c>
      <c r="E49" s="208">
        <f aca="true" t="shared" si="13" ref="E49:K51">_xlfn.IFERROR($C49*E50,"")</f>
        <v>0</v>
      </c>
      <c r="F49" s="208">
        <f t="shared" si="13"/>
        <v>0</v>
      </c>
      <c r="G49" s="208">
        <f t="shared" si="13"/>
        <v>0</v>
      </c>
      <c r="H49" s="208">
        <f t="shared" si="13"/>
        <v>0</v>
      </c>
      <c r="I49" s="208">
        <f t="shared" si="13"/>
        <v>0</v>
      </c>
      <c r="J49" s="208">
        <f t="shared" si="13"/>
        <v>70087.05</v>
      </c>
      <c r="K49" s="208">
        <f t="shared" si="13"/>
        <v>0</v>
      </c>
      <c r="L49" s="166">
        <f>SUM(D49:K49)</f>
        <v>70087.05</v>
      </c>
      <c r="M49" s="12" t="b">
        <f>L49=C49</f>
        <v>1</v>
      </c>
    </row>
    <row r="50" spans="1:12" ht="11.25">
      <c r="A50" s="348"/>
      <c r="B50" s="349"/>
      <c r="C50" s="183">
        <f>IF($A49="","",C49/$C$101)</f>
        <v>0.030094430456106967</v>
      </c>
      <c r="D50" s="250"/>
      <c r="E50" s="250"/>
      <c r="F50" s="250"/>
      <c r="G50" s="250"/>
      <c r="H50" s="250"/>
      <c r="I50" s="250"/>
      <c r="J50" s="250">
        <v>1</v>
      </c>
      <c r="K50" s="250"/>
      <c r="L50" s="197">
        <f>SUM(D50:K50)</f>
        <v>1</v>
      </c>
    </row>
    <row r="51" spans="1:13" ht="11.25">
      <c r="A51" s="348" t="s">
        <v>1063</v>
      </c>
      <c r="B51" s="349" t="str">
        <f>_xlfn.IFERROR(VLOOKUP($A51,ORÇAMENTO!$A$9:$I$377,2,0),"")</f>
        <v>REVESTIMENTO DE PINTURA</v>
      </c>
      <c r="C51" s="182">
        <f>ORÇAMENTO!I145</f>
        <v>30546.3</v>
      </c>
      <c r="D51" s="208">
        <f>_xlfn.IFERROR($C51*D52,"")</f>
        <v>0</v>
      </c>
      <c r="E51" s="208">
        <f t="shared" si="13"/>
        <v>0</v>
      </c>
      <c r="F51" s="208">
        <f t="shared" si="13"/>
        <v>0</v>
      </c>
      <c r="G51" s="208">
        <f t="shared" si="13"/>
        <v>0</v>
      </c>
      <c r="H51" s="208">
        <f t="shared" si="13"/>
        <v>0</v>
      </c>
      <c r="I51" s="208">
        <f t="shared" si="13"/>
        <v>0</v>
      </c>
      <c r="J51" s="208">
        <f t="shared" si="13"/>
        <v>30546.3</v>
      </c>
      <c r="K51" s="208">
        <f t="shared" si="13"/>
        <v>0</v>
      </c>
      <c r="L51" s="166">
        <f>SUM(D51:K51)</f>
        <v>30546.3</v>
      </c>
      <c r="M51" s="12" t="b">
        <f>L51=C51</f>
        <v>1</v>
      </c>
    </row>
    <row r="52" spans="1:12" ht="11.25">
      <c r="A52" s="348"/>
      <c r="B52" s="349"/>
      <c r="C52" s="183">
        <f>IF($A51="","",C51/$C$101)</f>
        <v>0.013116167694907692</v>
      </c>
      <c r="D52" s="250"/>
      <c r="E52" s="250"/>
      <c r="F52" s="250"/>
      <c r="G52" s="250"/>
      <c r="H52" s="250"/>
      <c r="I52" s="250"/>
      <c r="J52" s="250">
        <v>1</v>
      </c>
      <c r="K52" s="250"/>
      <c r="L52" s="197">
        <f>SUM(D52:K52)</f>
        <v>1</v>
      </c>
    </row>
    <row r="53" spans="1:12" s="149" customFormat="1" ht="10.5">
      <c r="A53" s="175">
        <v>9</v>
      </c>
      <c r="B53" s="39" t="str">
        <f>_xlfn.IFERROR(VLOOKUP($A53,ORÇAMENTO!$A$9:$I$377,2,0),"")</f>
        <v>GRANITOS/MÁRMORES</v>
      </c>
      <c r="C53" s="165"/>
      <c r="D53" s="162"/>
      <c r="E53" s="155"/>
      <c r="F53" s="154"/>
      <c r="G53" s="154"/>
      <c r="H53" s="154"/>
      <c r="I53" s="154"/>
      <c r="J53" s="154"/>
      <c r="K53" s="154"/>
      <c r="L53" s="159"/>
    </row>
    <row r="54" spans="1:13" ht="11.25">
      <c r="A54" s="352" t="s">
        <v>258</v>
      </c>
      <c r="B54" s="350" t="str">
        <f>_xlfn.IFERROR(VLOOKUP($A54,ORÇAMENTO!$A$9:$I$377,2,0),"")</f>
        <v>PINGADEIRAS, SOLEIRAS E PEITORIS</v>
      </c>
      <c r="C54" s="182">
        <f>ORÇAMENTO!I150</f>
        <v>2463.12</v>
      </c>
      <c r="D54" s="208">
        <f>_xlfn.IFERROR($C54*D55,"")</f>
        <v>0</v>
      </c>
      <c r="E54" s="208">
        <f aca="true" t="shared" si="14" ref="E54:K54">_xlfn.IFERROR($C54*E55,"")</f>
        <v>0</v>
      </c>
      <c r="F54" s="208">
        <f t="shared" si="14"/>
        <v>0</v>
      </c>
      <c r="G54" s="208">
        <f t="shared" si="14"/>
        <v>0</v>
      </c>
      <c r="H54" s="208">
        <f t="shared" si="14"/>
        <v>0</v>
      </c>
      <c r="I54" s="208">
        <f t="shared" si="14"/>
        <v>1231.56</v>
      </c>
      <c r="J54" s="208">
        <f t="shared" si="14"/>
        <v>1231.56</v>
      </c>
      <c r="K54" s="208">
        <f t="shared" si="14"/>
        <v>0</v>
      </c>
      <c r="L54" s="166">
        <f>SUM(D54:K54)</f>
        <v>2463.12</v>
      </c>
      <c r="M54" s="12" t="b">
        <f>L54=C54</f>
        <v>1</v>
      </c>
    </row>
    <row r="55" spans="1:12" ht="11.25">
      <c r="A55" s="353"/>
      <c r="B55" s="351"/>
      <c r="C55" s="183">
        <f>IF($A54="","",C54/$C$101)</f>
        <v>0.0010576303831456193</v>
      </c>
      <c r="D55" s="250"/>
      <c r="E55" s="250"/>
      <c r="F55" s="250"/>
      <c r="G55" s="250"/>
      <c r="H55" s="250"/>
      <c r="I55" s="250">
        <v>0.5</v>
      </c>
      <c r="J55" s="250">
        <v>0.5</v>
      </c>
      <c r="K55" s="250"/>
      <c r="L55" s="197">
        <f>SUM(D55:K55)</f>
        <v>1</v>
      </c>
    </row>
    <row r="56" spans="1:12" s="149" customFormat="1" ht="10.5">
      <c r="A56" s="175">
        <v>10</v>
      </c>
      <c r="B56" s="39" t="str">
        <f>_xlfn.IFERROR(VLOOKUP($A56,ORÇAMENTO!$A$9:$I$377,2,0),"")</f>
        <v>DIVISÓRIAS</v>
      </c>
      <c r="C56" s="165"/>
      <c r="D56" s="162"/>
      <c r="E56" s="155"/>
      <c r="F56" s="154"/>
      <c r="G56" s="154"/>
      <c r="H56" s="154"/>
      <c r="I56" s="154"/>
      <c r="J56" s="154"/>
      <c r="K56" s="154"/>
      <c r="L56" s="159"/>
    </row>
    <row r="57" spans="1:13" ht="11.25">
      <c r="A57" s="348" t="s">
        <v>259</v>
      </c>
      <c r="B57" s="349" t="str">
        <f>_xlfn.IFERROR(VLOOKUP($A57,ORÇAMENTO!$A$9:$I$377,2,0),"")</f>
        <v>DIVISÓRIA EM GRANILITE</v>
      </c>
      <c r="C57" s="182">
        <f>ORÇAMENTO!I155</f>
        <v>87358.8</v>
      </c>
      <c r="D57" s="208">
        <f>_xlfn.IFERROR($C57*D58,"")</f>
        <v>0</v>
      </c>
      <c r="E57" s="208">
        <f aca="true" t="shared" si="15" ref="E57:K57">_xlfn.IFERROR($C57*E58,"")</f>
        <v>0</v>
      </c>
      <c r="F57" s="208">
        <f t="shared" si="15"/>
        <v>0</v>
      </c>
      <c r="G57" s="208">
        <f t="shared" si="15"/>
        <v>52415.28</v>
      </c>
      <c r="H57" s="208">
        <f t="shared" si="15"/>
        <v>34943.520000000004</v>
      </c>
      <c r="I57" s="208">
        <f t="shared" si="15"/>
        <v>0</v>
      </c>
      <c r="J57" s="208">
        <f t="shared" si="15"/>
        <v>0</v>
      </c>
      <c r="K57" s="208">
        <f t="shared" si="15"/>
        <v>0</v>
      </c>
      <c r="L57" s="166">
        <f>SUM(D57:K57)</f>
        <v>87358.8</v>
      </c>
      <c r="M57" s="12" t="b">
        <f>L57=C57</f>
        <v>1</v>
      </c>
    </row>
    <row r="58" spans="1:12" ht="11.25">
      <c r="A58" s="348"/>
      <c r="B58" s="349"/>
      <c r="C58" s="183">
        <f>IF($A57="","",C57/$C$101)</f>
        <v>0.037510686087215216</v>
      </c>
      <c r="D58" s="250"/>
      <c r="E58" s="250"/>
      <c r="F58" s="250"/>
      <c r="G58" s="250">
        <v>0.6</v>
      </c>
      <c r="H58" s="250">
        <v>0.4</v>
      </c>
      <c r="I58" s="250"/>
      <c r="J58" s="250"/>
      <c r="K58" s="250"/>
      <c r="L58" s="197">
        <f>SUM(D58:K58)</f>
        <v>1</v>
      </c>
    </row>
    <row r="59" spans="1:12" s="149" customFormat="1" ht="10.5">
      <c r="A59" s="175">
        <v>11</v>
      </c>
      <c r="B59" s="39" t="str">
        <f>_xlfn.IFERROR(VLOOKUP($A59,ORÇAMENTO!$A$9:$I$377,2,0),"")</f>
        <v>INSTALAÇÕES HIDROSSANITÁRIAS - PLUVIAL</v>
      </c>
      <c r="C59" s="165"/>
      <c r="D59" s="162"/>
      <c r="E59" s="155"/>
      <c r="F59" s="154"/>
      <c r="G59" s="154"/>
      <c r="H59" s="154"/>
      <c r="I59" s="154"/>
      <c r="J59" s="154"/>
      <c r="K59" s="154"/>
      <c r="L59" s="159"/>
    </row>
    <row r="60" spans="1:13" ht="11.25">
      <c r="A60" s="348" t="s">
        <v>260</v>
      </c>
      <c r="B60" s="349" t="str">
        <f>_xlfn.IFERROR(VLOOKUP($A60,ORÇAMENTO!$A$9:$I$377,2,0),"")</f>
        <v>MOVIMENTAÇÕES DE TERRA</v>
      </c>
      <c r="C60" s="182">
        <f>ORÇAMENTO!I164</f>
        <v>83261</v>
      </c>
      <c r="D60" s="208">
        <f>_xlfn.IFERROR($C60*D61,"")</f>
        <v>0</v>
      </c>
      <c r="E60" s="208">
        <f aca="true" t="shared" si="16" ref="E60:K62">_xlfn.IFERROR($C60*E61,"")</f>
        <v>0</v>
      </c>
      <c r="F60" s="208">
        <f t="shared" si="16"/>
        <v>4163.05</v>
      </c>
      <c r="G60" s="208">
        <f t="shared" si="16"/>
        <v>0</v>
      </c>
      <c r="H60" s="208">
        <f t="shared" si="16"/>
        <v>4163.05</v>
      </c>
      <c r="I60" s="208">
        <f t="shared" si="16"/>
        <v>4163.05</v>
      </c>
      <c r="J60" s="208">
        <f t="shared" si="16"/>
        <v>0</v>
      </c>
      <c r="K60" s="208">
        <f t="shared" si="16"/>
        <v>70771.84999999999</v>
      </c>
      <c r="L60" s="166">
        <f>SUM(D60:K60)</f>
        <v>83261</v>
      </c>
      <c r="M60" s="12" t="b">
        <f>L60=C60</f>
        <v>1</v>
      </c>
    </row>
    <row r="61" spans="1:12" ht="11.25">
      <c r="A61" s="348"/>
      <c r="B61" s="349"/>
      <c r="C61" s="183">
        <f>IF($A60="","",C60/$C$101)</f>
        <v>0.035751146241793916</v>
      </c>
      <c r="D61" s="250"/>
      <c r="E61" s="250"/>
      <c r="F61" s="250">
        <v>0.05</v>
      </c>
      <c r="G61" s="250"/>
      <c r="H61" s="250">
        <v>0.05</v>
      </c>
      <c r="I61" s="250">
        <v>0.05</v>
      </c>
      <c r="J61" s="250"/>
      <c r="K61" s="250">
        <v>0.85</v>
      </c>
      <c r="L61" s="197">
        <f>SUM(D61:K61)</f>
        <v>1</v>
      </c>
    </row>
    <row r="62" spans="1:13" ht="11.25">
      <c r="A62" s="348" t="s">
        <v>924</v>
      </c>
      <c r="B62" s="349" t="str">
        <f>_xlfn.IFERROR(VLOOKUP($A62,ORÇAMENTO!$A$9:$I$377,2,0),"")</f>
        <v>TUBOS, CONEXÕES E ACESSÓRIOS - FORNECIMENTO E INSTALAÇÃO</v>
      </c>
      <c r="C62" s="182">
        <f>ORÇAMENTO!I169</f>
        <v>1749.06</v>
      </c>
      <c r="D62" s="208">
        <f>_xlfn.IFERROR($C62*D63,"")</f>
        <v>0</v>
      </c>
      <c r="E62" s="208">
        <f t="shared" si="16"/>
        <v>0</v>
      </c>
      <c r="F62" s="208">
        <f t="shared" si="16"/>
        <v>87.453</v>
      </c>
      <c r="G62" s="208">
        <f t="shared" si="16"/>
        <v>0</v>
      </c>
      <c r="H62" s="208">
        <f t="shared" si="16"/>
        <v>87.453</v>
      </c>
      <c r="I62" s="208">
        <f t="shared" si="16"/>
        <v>87.453</v>
      </c>
      <c r="J62" s="208">
        <f t="shared" si="16"/>
        <v>0</v>
      </c>
      <c r="K62" s="208">
        <f t="shared" si="16"/>
        <v>1486.701</v>
      </c>
      <c r="L62" s="166">
        <f>SUM(D62:K62)</f>
        <v>1749.06</v>
      </c>
      <c r="M62" s="12" t="b">
        <f>L62=C62</f>
        <v>1</v>
      </c>
    </row>
    <row r="63" spans="1:12" ht="11.25">
      <c r="A63" s="348"/>
      <c r="B63" s="349"/>
      <c r="C63" s="183">
        <f>IF($A62="","",C62/$C$101)</f>
        <v>0.0007510226858393733</v>
      </c>
      <c r="D63" s="250"/>
      <c r="E63" s="250"/>
      <c r="F63" s="250">
        <v>0.05</v>
      </c>
      <c r="G63" s="250"/>
      <c r="H63" s="250">
        <v>0.05</v>
      </c>
      <c r="I63" s="250">
        <v>0.05</v>
      </c>
      <c r="J63" s="250"/>
      <c r="K63" s="250">
        <v>0.85</v>
      </c>
      <c r="L63" s="197">
        <f>SUM(D63:K63)</f>
        <v>1</v>
      </c>
    </row>
    <row r="64" spans="1:12" s="149" customFormat="1" ht="10.5">
      <c r="A64" s="175">
        <v>12</v>
      </c>
      <c r="B64" s="39" t="str">
        <f>_xlfn.IFERROR(VLOOKUP($A64,ORÇAMENTO!$A$9:$I$377,2,0),"")</f>
        <v>INSTALAÇÕES HIDROSSANITÁRIAS - ESGOTO SANITÁRIO</v>
      </c>
      <c r="C64" s="165"/>
      <c r="D64" s="162"/>
      <c r="E64" s="155"/>
      <c r="F64" s="154"/>
      <c r="G64" s="154"/>
      <c r="H64" s="154"/>
      <c r="I64" s="154"/>
      <c r="J64" s="154"/>
      <c r="K64" s="154"/>
      <c r="L64" s="159"/>
    </row>
    <row r="65" spans="1:13" ht="11.25">
      <c r="A65" s="348" t="s">
        <v>261</v>
      </c>
      <c r="B65" s="349" t="str">
        <f>_xlfn.IFERROR(VLOOKUP($A65,ORÇAMENTO!$A$9:$I$377,2,0),"")</f>
        <v>MOVIMENTAÇÕES DE TERRA</v>
      </c>
      <c r="C65" s="182">
        <f>ORÇAMENTO!I178</f>
        <v>20481.96</v>
      </c>
      <c r="D65" s="208">
        <f>_xlfn.IFERROR($C65*D66,"")</f>
        <v>0</v>
      </c>
      <c r="E65" s="208">
        <f aca="true" t="shared" si="17" ref="E65:K67">_xlfn.IFERROR($C65*E66,"")</f>
        <v>0</v>
      </c>
      <c r="F65" s="208">
        <f t="shared" si="17"/>
        <v>0</v>
      </c>
      <c r="G65" s="208">
        <f t="shared" si="17"/>
        <v>0</v>
      </c>
      <c r="H65" s="208">
        <f t="shared" si="17"/>
        <v>20481.96</v>
      </c>
      <c r="I65" s="208">
        <f t="shared" si="17"/>
        <v>0</v>
      </c>
      <c r="J65" s="208">
        <f t="shared" si="17"/>
        <v>0</v>
      </c>
      <c r="K65" s="208">
        <f t="shared" si="17"/>
        <v>0</v>
      </c>
      <c r="L65" s="166">
        <f>SUM(D65:K65)</f>
        <v>20481.96</v>
      </c>
      <c r="M65" s="12" t="b">
        <f>L65=C65</f>
        <v>1</v>
      </c>
    </row>
    <row r="66" spans="1:12" ht="11.25">
      <c r="A66" s="348"/>
      <c r="B66" s="349"/>
      <c r="C66" s="183">
        <f>IF($A65="","",C65/$C$101)</f>
        <v>0.008794676346411564</v>
      </c>
      <c r="D66" s="250"/>
      <c r="E66" s="250"/>
      <c r="F66" s="250"/>
      <c r="G66" s="250"/>
      <c r="H66" s="250">
        <v>1</v>
      </c>
      <c r="I66" s="250"/>
      <c r="J66" s="250"/>
      <c r="K66" s="250"/>
      <c r="L66" s="197">
        <f>SUM(D66:K66)</f>
        <v>1</v>
      </c>
    </row>
    <row r="67" spans="1:13" ht="11.25">
      <c r="A67" s="348" t="s">
        <v>341</v>
      </c>
      <c r="B67" s="349" t="str">
        <f>_xlfn.IFERROR(VLOOKUP($A67,ORÇAMENTO!$A$9:$I$377,2,0),"")</f>
        <v>TUBOS, CONEXÕES E ACESSÓRIOS - FORNECIMENTO E INSTALAÇÃO</v>
      </c>
      <c r="C67" s="182">
        <f>ORÇAMENTO!I208</f>
        <v>28639.039999999994</v>
      </c>
      <c r="D67" s="208">
        <f>_xlfn.IFERROR($C67*D68,"")</f>
        <v>0</v>
      </c>
      <c r="E67" s="208">
        <f t="shared" si="17"/>
        <v>0</v>
      </c>
      <c r="F67" s="208">
        <f t="shared" si="17"/>
        <v>0</v>
      </c>
      <c r="G67" s="208">
        <f t="shared" si="17"/>
        <v>0</v>
      </c>
      <c r="H67" s="208">
        <f t="shared" si="17"/>
        <v>28639.039999999994</v>
      </c>
      <c r="I67" s="208">
        <f t="shared" si="17"/>
        <v>0</v>
      </c>
      <c r="J67" s="208">
        <f t="shared" si="17"/>
        <v>0</v>
      </c>
      <c r="K67" s="208">
        <f t="shared" si="17"/>
        <v>0</v>
      </c>
      <c r="L67" s="166">
        <f>SUM(D67:K67)</f>
        <v>28639.039999999994</v>
      </c>
      <c r="M67" s="12" t="b">
        <f>L67=C67</f>
        <v>1</v>
      </c>
    </row>
    <row r="68" spans="1:12" ht="11.25">
      <c r="A68" s="348"/>
      <c r="B68" s="349"/>
      <c r="C68" s="183">
        <f>IF($A67="","",C67/$C$101)</f>
        <v>0.012297216070724412</v>
      </c>
      <c r="D68" s="250"/>
      <c r="E68" s="250"/>
      <c r="F68" s="250"/>
      <c r="G68" s="250"/>
      <c r="H68" s="250">
        <v>1</v>
      </c>
      <c r="I68" s="250"/>
      <c r="J68" s="250"/>
      <c r="K68" s="250"/>
      <c r="L68" s="197">
        <f>SUM(D68:K68)</f>
        <v>1</v>
      </c>
    </row>
    <row r="69" spans="1:12" s="149" customFormat="1" ht="10.5">
      <c r="A69" s="175">
        <v>13</v>
      </c>
      <c r="B69" s="39" t="str">
        <f>_xlfn.IFERROR(VLOOKUP($A69,ORÇAMENTO!$A$9:$I$377,2,0),"")</f>
        <v>INSTALAÇÕES HIDROSSANITÁRIAS - ÁGUA FRIA</v>
      </c>
      <c r="C69" s="165"/>
      <c r="D69" s="162"/>
      <c r="E69" s="155"/>
      <c r="F69" s="154"/>
      <c r="G69" s="154"/>
      <c r="H69" s="154"/>
      <c r="I69" s="154"/>
      <c r="J69" s="154"/>
      <c r="K69" s="154"/>
      <c r="L69" s="159"/>
    </row>
    <row r="70" spans="1:13" ht="11.25">
      <c r="A70" s="348" t="s">
        <v>262</v>
      </c>
      <c r="B70" s="349" t="str">
        <f>_xlfn.IFERROR(VLOOKUP($A70,ORÇAMENTO!$A$9:$I$377,2,0),"")</f>
        <v>TUBOS, CONEXÕES E ACESSÓRIOS - FORNECIMENTO E INSTALAÇÃO</v>
      </c>
      <c r="C70" s="182">
        <f>ORÇAMENTO!I245</f>
        <v>74617.98</v>
      </c>
      <c r="D70" s="208">
        <f>_xlfn.IFERROR($C70*D71,"")</f>
        <v>0</v>
      </c>
      <c r="E70" s="208">
        <f aca="true" t="shared" si="18" ref="E70:K70">_xlfn.IFERROR($C70*E71,"")</f>
        <v>29847.192</v>
      </c>
      <c r="F70" s="208">
        <f t="shared" si="18"/>
        <v>29847.192</v>
      </c>
      <c r="G70" s="208">
        <f t="shared" si="18"/>
        <v>0</v>
      </c>
      <c r="H70" s="208">
        <f t="shared" si="18"/>
        <v>0</v>
      </c>
      <c r="I70" s="208">
        <f t="shared" si="18"/>
        <v>14923.596</v>
      </c>
      <c r="J70" s="208">
        <f t="shared" si="18"/>
        <v>0</v>
      </c>
      <c r="K70" s="208">
        <f t="shared" si="18"/>
        <v>0</v>
      </c>
      <c r="L70" s="166">
        <f>SUM(D70:K70)</f>
        <v>74617.98</v>
      </c>
      <c r="M70" s="12" t="b">
        <f>L70=C70</f>
        <v>1</v>
      </c>
    </row>
    <row r="71" spans="1:12" ht="11.25">
      <c r="A71" s="348"/>
      <c r="B71" s="349"/>
      <c r="C71" s="183">
        <f>IF($A70="","",C70/$C$101)</f>
        <v>0.03203995045996629</v>
      </c>
      <c r="D71" s="250"/>
      <c r="E71" s="250">
        <v>0.4</v>
      </c>
      <c r="F71" s="250">
        <v>0.4</v>
      </c>
      <c r="G71" s="250"/>
      <c r="H71" s="250"/>
      <c r="I71" s="250">
        <v>0.2</v>
      </c>
      <c r="J71" s="250"/>
      <c r="K71" s="250"/>
      <c r="L71" s="197">
        <f>SUM(D71:K71)</f>
        <v>1</v>
      </c>
    </row>
    <row r="72" spans="1:12" s="149" customFormat="1" ht="10.5">
      <c r="A72" s="175">
        <v>14</v>
      </c>
      <c r="B72" s="39" t="str">
        <f>_xlfn.IFERROR(VLOOKUP($A72,ORÇAMENTO!$A$9:$I$377,2,0),"")</f>
        <v>INSTALAÇÕES HIDROSSANITÁRIAS - VENTILAÇÃO</v>
      </c>
      <c r="C72" s="165"/>
      <c r="D72" s="162"/>
      <c r="E72" s="155"/>
      <c r="F72" s="154"/>
      <c r="G72" s="154"/>
      <c r="H72" s="154"/>
      <c r="I72" s="154"/>
      <c r="J72" s="154"/>
      <c r="K72" s="154"/>
      <c r="L72" s="159"/>
    </row>
    <row r="73" spans="1:13" ht="11.25">
      <c r="A73" s="348" t="s">
        <v>263</v>
      </c>
      <c r="B73" s="349" t="str">
        <f>_xlfn.IFERROR(VLOOKUP($A73,ORÇAMENTO!$A$9:$I$377,2,0),"")</f>
        <v>TUBOS, CONEXÕES E ACESSÓRIOS - FORNECIMENTO E INSTALAÇÃO</v>
      </c>
      <c r="C73" s="182">
        <f>ORÇAMENTO!I255</f>
        <v>3913.06</v>
      </c>
      <c r="D73" s="208">
        <f>_xlfn.IFERROR($C73*D74,"")</f>
        <v>0</v>
      </c>
      <c r="E73" s="208">
        <f aca="true" t="shared" si="19" ref="E73:K73">_xlfn.IFERROR($C73*E74,"")</f>
        <v>0</v>
      </c>
      <c r="F73" s="208">
        <f t="shared" si="19"/>
        <v>2739.142</v>
      </c>
      <c r="G73" s="208">
        <f t="shared" si="19"/>
        <v>0</v>
      </c>
      <c r="H73" s="208">
        <f t="shared" si="19"/>
        <v>1173.918</v>
      </c>
      <c r="I73" s="208">
        <f t="shared" si="19"/>
        <v>0</v>
      </c>
      <c r="J73" s="208">
        <f t="shared" si="19"/>
        <v>0</v>
      </c>
      <c r="K73" s="208">
        <f t="shared" si="19"/>
        <v>0</v>
      </c>
      <c r="L73" s="166">
        <f>SUM(D73:K73)</f>
        <v>3913.0599999999995</v>
      </c>
      <c r="M73" s="12" t="b">
        <f>L73=C73</f>
        <v>1</v>
      </c>
    </row>
    <row r="74" spans="1:12" ht="11.25">
      <c r="A74" s="348"/>
      <c r="B74" s="349"/>
      <c r="C74" s="183">
        <f>IF($A73="","",C73/$C$101)</f>
        <v>0.0016802149903666073</v>
      </c>
      <c r="D74" s="250"/>
      <c r="E74" s="250"/>
      <c r="F74" s="250">
        <v>0.7</v>
      </c>
      <c r="G74" s="250"/>
      <c r="H74" s="250">
        <v>0.3</v>
      </c>
      <c r="I74" s="250"/>
      <c r="J74" s="250"/>
      <c r="K74" s="250"/>
      <c r="L74" s="197">
        <f>SUM(D74:K74)</f>
        <v>1</v>
      </c>
    </row>
    <row r="75" spans="1:12" s="149" customFormat="1" ht="10.5">
      <c r="A75" s="175">
        <v>15</v>
      </c>
      <c r="B75" s="39" t="str">
        <f>_xlfn.IFERROR(VLOOKUP($A75,ORÇAMENTO!$A$9:$I$377,2,0),"")</f>
        <v>INSTALAÇÕES ELÉTRICAS</v>
      </c>
      <c r="C75" s="165"/>
      <c r="D75" s="162"/>
      <c r="E75" s="155"/>
      <c r="F75" s="154"/>
      <c r="G75" s="154"/>
      <c r="H75" s="154"/>
      <c r="I75" s="154"/>
      <c r="J75" s="154"/>
      <c r="K75" s="154"/>
      <c r="L75" s="159"/>
    </row>
    <row r="76" spans="1:13" ht="11.25">
      <c r="A76" s="348" t="s">
        <v>264</v>
      </c>
      <c r="B76" s="349" t="str">
        <f>_xlfn.IFERROR(VLOOKUP($A76,ORÇAMENTO!$A$9:$I$377,2,0),"")</f>
        <v>TUBOS, CONEXÕES E ACESSÓRIOS - FORNECIMENTO E INSTALAÇÃO</v>
      </c>
      <c r="C76" s="182">
        <f>ORÇAMENTO!I318</f>
        <v>114666.47</v>
      </c>
      <c r="D76" s="208">
        <f>_xlfn.IFERROR($C76*D77,"")</f>
        <v>0</v>
      </c>
      <c r="E76" s="208">
        <f aca="true" t="shared" si="20" ref="E76:K76">_xlfn.IFERROR($C76*E77,"")</f>
        <v>0</v>
      </c>
      <c r="F76" s="208">
        <f t="shared" si="20"/>
        <v>0</v>
      </c>
      <c r="G76" s="208">
        <f t="shared" si="20"/>
        <v>0</v>
      </c>
      <c r="H76" s="208">
        <f t="shared" si="20"/>
        <v>57333.235</v>
      </c>
      <c r="I76" s="208">
        <f t="shared" si="20"/>
        <v>57333.235</v>
      </c>
      <c r="J76" s="208">
        <f t="shared" si="20"/>
        <v>0</v>
      </c>
      <c r="K76" s="208">
        <f t="shared" si="20"/>
        <v>0</v>
      </c>
      <c r="L76" s="166">
        <f>SUM(D76:K76)</f>
        <v>114666.47</v>
      </c>
      <c r="M76" s="12" t="b">
        <f>L76=C76</f>
        <v>1</v>
      </c>
    </row>
    <row r="77" spans="1:12" ht="11.25">
      <c r="A77" s="348"/>
      <c r="B77" s="349"/>
      <c r="C77" s="183">
        <f>IF($A76="","",C76/$C$101)</f>
        <v>0.04923622990355959</v>
      </c>
      <c r="D77" s="250"/>
      <c r="E77" s="250"/>
      <c r="F77" s="250"/>
      <c r="G77" s="250"/>
      <c r="H77" s="250">
        <v>0.5</v>
      </c>
      <c r="I77" s="250">
        <v>0.5</v>
      </c>
      <c r="J77" s="250"/>
      <c r="K77" s="250"/>
      <c r="L77" s="197">
        <f>SUM(D77:K77)</f>
        <v>1</v>
      </c>
    </row>
    <row r="78" spans="1:12" s="149" customFormat="1" ht="10.5">
      <c r="A78" s="175">
        <v>16</v>
      </c>
      <c r="B78" s="39" t="str">
        <f>_xlfn.IFERROR(VLOOKUP($A78,ORÇAMENTO!$A$9:$I$377,2,0),"")</f>
        <v>LOUÇAS E METAIS</v>
      </c>
      <c r="C78" s="165"/>
      <c r="D78" s="162"/>
      <c r="E78" s="155"/>
      <c r="F78" s="154"/>
      <c r="G78" s="154"/>
      <c r="H78" s="154"/>
      <c r="I78" s="154"/>
      <c r="J78" s="154"/>
      <c r="K78" s="154"/>
      <c r="L78" s="159"/>
    </row>
    <row r="79" spans="1:13" ht="11.25">
      <c r="A79" s="348" t="s">
        <v>367</v>
      </c>
      <c r="B79" s="349" t="str">
        <f>_xlfn.IFERROR(VLOOKUP($A79,ORÇAMENTO!$A$9:$I$377,2,0),"")</f>
        <v>ACESSÓRIOS PARA BANHEIROS</v>
      </c>
      <c r="C79" s="182">
        <f>ORÇAMENTO!I332</f>
        <v>64751.34</v>
      </c>
      <c r="D79" s="208">
        <f>_xlfn.IFERROR($C79*D80,"")</f>
        <v>0</v>
      </c>
      <c r="E79" s="208">
        <f aca="true" t="shared" si="21" ref="E79:K79">_xlfn.IFERROR($C79*E80,"")</f>
        <v>45325.937999999995</v>
      </c>
      <c r="F79" s="208">
        <f t="shared" si="21"/>
        <v>0</v>
      </c>
      <c r="G79" s="208">
        <f t="shared" si="21"/>
        <v>0</v>
      </c>
      <c r="H79" s="208">
        <f t="shared" si="21"/>
        <v>0</v>
      </c>
      <c r="I79" s="208">
        <f t="shared" si="21"/>
        <v>0</v>
      </c>
      <c r="J79" s="208">
        <f t="shared" si="21"/>
        <v>0</v>
      </c>
      <c r="K79" s="208">
        <f t="shared" si="21"/>
        <v>19425.402</v>
      </c>
      <c r="L79" s="166">
        <f>SUM(D79:K79)</f>
        <v>64751.34</v>
      </c>
      <c r="M79" s="12" t="b">
        <f>L79=C79</f>
        <v>1</v>
      </c>
    </row>
    <row r="80" spans="1:12" ht="11.25">
      <c r="A80" s="348"/>
      <c r="B80" s="349"/>
      <c r="C80" s="183">
        <f>IF($A79="","",C79/$C$101)</f>
        <v>0.027803348815076925</v>
      </c>
      <c r="D80" s="250"/>
      <c r="E80" s="250">
        <v>0.7</v>
      </c>
      <c r="F80" s="250"/>
      <c r="G80" s="250"/>
      <c r="H80" s="250"/>
      <c r="I80" s="250"/>
      <c r="J80" s="250"/>
      <c r="K80" s="250">
        <v>0.3</v>
      </c>
      <c r="L80" s="197">
        <f>SUM(D80:K80)</f>
        <v>1</v>
      </c>
    </row>
    <row r="81" spans="1:12" s="149" customFormat="1" ht="10.5">
      <c r="A81" s="175">
        <v>17</v>
      </c>
      <c r="B81" s="39" t="str">
        <f>_xlfn.IFERROR(VLOOKUP($A81,ORÇAMENTO!$A$9:$I$377,2,0),"")</f>
        <v>ACESSIBILIDADE</v>
      </c>
      <c r="C81" s="165"/>
      <c r="D81" s="162"/>
      <c r="E81" s="155"/>
      <c r="F81" s="154"/>
      <c r="G81" s="154"/>
      <c r="H81" s="154"/>
      <c r="I81" s="154"/>
      <c r="J81" s="154"/>
      <c r="K81" s="154"/>
      <c r="L81" s="159"/>
    </row>
    <row r="82" spans="1:13" ht="11.25">
      <c r="A82" s="348" t="s">
        <v>405</v>
      </c>
      <c r="B82" s="349" t="str">
        <f>_xlfn.IFERROR(VLOOKUP($A82,ORÇAMENTO!$A$9:$I$377,2,0),"")</f>
        <v>GUARDA CORPO, CORRIMÃO E PISO TÁTIL E ETC</v>
      </c>
      <c r="C82" s="182">
        <f>ORÇAMENTO!I342</f>
        <v>197849.50000000003</v>
      </c>
      <c r="D82" s="208">
        <f>_xlfn.IFERROR($C82*D83,"")</f>
        <v>0</v>
      </c>
      <c r="E82" s="208">
        <f aca="true" t="shared" si="22" ref="E82:K84">_xlfn.IFERROR($C82*E83,"")</f>
        <v>39569.90000000001</v>
      </c>
      <c r="F82" s="208">
        <f t="shared" si="22"/>
        <v>29677.425000000003</v>
      </c>
      <c r="G82" s="208">
        <f t="shared" si="22"/>
        <v>29677.425000000003</v>
      </c>
      <c r="H82" s="208">
        <f t="shared" si="22"/>
        <v>29677.425000000003</v>
      </c>
      <c r="I82" s="208">
        <f t="shared" si="22"/>
        <v>29677.425000000003</v>
      </c>
      <c r="J82" s="208">
        <f t="shared" si="22"/>
        <v>29677.425000000003</v>
      </c>
      <c r="K82" s="208">
        <f t="shared" si="22"/>
        <v>9892.475000000002</v>
      </c>
      <c r="L82" s="166">
        <f>SUM(D82:K82)</f>
        <v>197849.50000000003</v>
      </c>
      <c r="M82" s="12" t="b">
        <f>L82=C82</f>
        <v>1</v>
      </c>
    </row>
    <row r="83" spans="1:12" ht="11.25">
      <c r="A83" s="348"/>
      <c r="B83" s="349"/>
      <c r="C83" s="183">
        <f>IF($A82="","",C82/$C$101)</f>
        <v>0.08495389688288402</v>
      </c>
      <c r="D83" s="250"/>
      <c r="E83" s="250">
        <v>0.2</v>
      </c>
      <c r="F83" s="250">
        <v>0.15</v>
      </c>
      <c r="G83" s="250">
        <v>0.15</v>
      </c>
      <c r="H83" s="250">
        <v>0.15</v>
      </c>
      <c r="I83" s="250">
        <v>0.15</v>
      </c>
      <c r="J83" s="250">
        <v>0.15</v>
      </c>
      <c r="K83" s="250">
        <v>0.05</v>
      </c>
      <c r="L83" s="197">
        <f>SUM(D83:K83)</f>
        <v>1</v>
      </c>
    </row>
    <row r="84" spans="1:13" ht="11.25">
      <c r="A84" s="348" t="s">
        <v>953</v>
      </c>
      <c r="B84" s="349" t="str">
        <f>_xlfn.IFERROR(VLOOKUP($A84,ORÇAMENTO!$A$9:$I$377,2,0),"")</f>
        <v>PLATAFORMA ELEVATÓRIA</v>
      </c>
      <c r="C84" s="182">
        <f>ORÇAMENTO!I345</f>
        <v>15318.96</v>
      </c>
      <c r="D84" s="208">
        <f>_xlfn.IFERROR($C84*D85,"")</f>
        <v>0</v>
      </c>
      <c r="E84" s="208">
        <f t="shared" si="22"/>
        <v>3063.792</v>
      </c>
      <c r="F84" s="208">
        <f t="shared" si="22"/>
        <v>2297.8439999999996</v>
      </c>
      <c r="G84" s="208">
        <f t="shared" si="22"/>
        <v>2297.8439999999996</v>
      </c>
      <c r="H84" s="208">
        <f t="shared" si="22"/>
        <v>2297.8439999999996</v>
      </c>
      <c r="I84" s="208">
        <f t="shared" si="22"/>
        <v>2297.8439999999996</v>
      </c>
      <c r="J84" s="208">
        <f t="shared" si="22"/>
        <v>2297.8439999999996</v>
      </c>
      <c r="K84" s="208">
        <f t="shared" si="22"/>
        <v>765.948</v>
      </c>
      <c r="L84" s="166">
        <f>SUM(D84:K84)</f>
        <v>15318.959999999997</v>
      </c>
      <c r="M84" s="12" t="b">
        <f>L84=C84</f>
        <v>1</v>
      </c>
    </row>
    <row r="85" spans="1:12" ht="11.25">
      <c r="A85" s="348"/>
      <c r="B85" s="349"/>
      <c r="C85" s="183">
        <f>IF($A84="","",C84/$C$101)</f>
        <v>0.006577754041294138</v>
      </c>
      <c r="D85" s="250"/>
      <c r="E85" s="250">
        <v>0.2</v>
      </c>
      <c r="F85" s="250">
        <v>0.15</v>
      </c>
      <c r="G85" s="250">
        <v>0.15</v>
      </c>
      <c r="H85" s="250">
        <v>0.15</v>
      </c>
      <c r="I85" s="250">
        <v>0.15</v>
      </c>
      <c r="J85" s="250">
        <v>0.15</v>
      </c>
      <c r="K85" s="250">
        <v>0.05</v>
      </c>
      <c r="L85" s="197">
        <f>SUM(D85:K85)</f>
        <v>1</v>
      </c>
    </row>
    <row r="86" spans="1:12" s="149" customFormat="1" ht="10.5">
      <c r="A86" s="175">
        <v>18</v>
      </c>
      <c r="B86" s="39" t="str">
        <f>_xlfn.IFERROR(VLOOKUP($A86,ORÇAMENTO!$A$9:$I$377,2,0),"")</f>
        <v>SISTEMA PREVENTIVO </v>
      </c>
      <c r="C86" s="165"/>
      <c r="D86" s="162"/>
      <c r="E86" s="155"/>
      <c r="F86" s="154"/>
      <c r="G86" s="154"/>
      <c r="H86" s="154"/>
      <c r="I86" s="154"/>
      <c r="J86" s="154"/>
      <c r="K86" s="154"/>
      <c r="L86" s="159"/>
    </row>
    <row r="87" spans="1:13" ht="11.25">
      <c r="A87" s="348" t="s">
        <v>408</v>
      </c>
      <c r="B87" s="349" t="str">
        <f>_xlfn.IFERROR(VLOOKUP($A87,ORÇAMENTO!$A$9:$I$377,2,0),"")</f>
        <v>SISTEMA DE ILUMINAÇÃO DE EMERGÊNCIA</v>
      </c>
      <c r="C87" s="182">
        <f>ORÇAMENTO!I351</f>
        <v>4458.91</v>
      </c>
      <c r="D87" s="208">
        <f>_xlfn.IFERROR($C87*D88,"")</f>
        <v>0</v>
      </c>
      <c r="E87" s="208">
        <f aca="true" t="shared" si="23" ref="E87:K91">_xlfn.IFERROR($C87*E88,"")</f>
        <v>3121.2369999999996</v>
      </c>
      <c r="F87" s="208">
        <f t="shared" si="23"/>
        <v>0</v>
      </c>
      <c r="G87" s="208">
        <f t="shared" si="23"/>
        <v>0</v>
      </c>
      <c r="H87" s="208">
        <f t="shared" si="23"/>
        <v>0</v>
      </c>
      <c r="I87" s="208">
        <f t="shared" si="23"/>
        <v>0</v>
      </c>
      <c r="J87" s="208">
        <f t="shared" si="23"/>
        <v>0</v>
      </c>
      <c r="K87" s="208">
        <f t="shared" si="23"/>
        <v>1337.673</v>
      </c>
      <c r="L87" s="166">
        <f aca="true" t="shared" si="24" ref="L87:L92">SUM(D87:K87)</f>
        <v>4458.91</v>
      </c>
      <c r="M87" s="12" t="b">
        <f>L87=C87</f>
        <v>1</v>
      </c>
    </row>
    <row r="88" spans="1:12" ht="11.25">
      <c r="A88" s="348"/>
      <c r="B88" s="349"/>
      <c r="C88" s="183">
        <f>IF($A87="","",C87/$C$101)</f>
        <v>0.0019145955908408173</v>
      </c>
      <c r="D88" s="250"/>
      <c r="E88" s="250">
        <v>0.7</v>
      </c>
      <c r="F88" s="250"/>
      <c r="G88" s="250"/>
      <c r="H88" s="250"/>
      <c r="I88" s="250"/>
      <c r="J88" s="250"/>
      <c r="K88" s="250">
        <v>0.3</v>
      </c>
      <c r="L88" s="197">
        <f t="shared" si="24"/>
        <v>1</v>
      </c>
    </row>
    <row r="89" spans="1:13" ht="11.25">
      <c r="A89" s="348" t="s">
        <v>1247</v>
      </c>
      <c r="B89" s="349" t="str">
        <f>_xlfn.IFERROR(VLOOKUP($A89,ORÇAMENTO!$A$9:$I$377,2,0),"")</f>
        <v>SISTEMA DE SINALIZAÇÃO DE ABANDONO DE LOCAL</v>
      </c>
      <c r="C89" s="182">
        <f>ORÇAMENTO!I354</f>
        <v>1244.76</v>
      </c>
      <c r="D89" s="208">
        <f>_xlfn.IFERROR($C89*D90,"")</f>
        <v>0</v>
      </c>
      <c r="E89" s="208">
        <f t="shared" si="23"/>
        <v>871.332</v>
      </c>
      <c r="F89" s="208">
        <f t="shared" si="23"/>
        <v>0</v>
      </c>
      <c r="G89" s="208">
        <f t="shared" si="23"/>
        <v>0</v>
      </c>
      <c r="H89" s="208">
        <f t="shared" si="23"/>
        <v>0</v>
      </c>
      <c r="I89" s="208">
        <f t="shared" si="23"/>
        <v>0</v>
      </c>
      <c r="J89" s="208">
        <f t="shared" si="23"/>
        <v>0</v>
      </c>
      <c r="K89" s="208">
        <f t="shared" si="23"/>
        <v>373.428</v>
      </c>
      <c r="L89" s="166">
        <f t="shared" si="24"/>
        <v>1244.76</v>
      </c>
      <c r="M89" s="12" t="b">
        <f>L89=C89</f>
        <v>1</v>
      </c>
    </row>
    <row r="90" spans="1:12" ht="11.25">
      <c r="A90" s="348"/>
      <c r="B90" s="349"/>
      <c r="C90" s="183">
        <f>IF($A89="","",C89/$C$101)</f>
        <v>0.0005344830928758409</v>
      </c>
      <c r="D90" s="250"/>
      <c r="E90" s="250">
        <v>0.7</v>
      </c>
      <c r="F90" s="250"/>
      <c r="G90" s="250"/>
      <c r="H90" s="250"/>
      <c r="I90" s="250"/>
      <c r="J90" s="250"/>
      <c r="K90" s="250">
        <v>0.3</v>
      </c>
      <c r="L90" s="197">
        <f t="shared" si="24"/>
        <v>1</v>
      </c>
    </row>
    <row r="91" spans="1:13" ht="11.25">
      <c r="A91" s="348" t="s">
        <v>1261</v>
      </c>
      <c r="B91" s="349" t="str">
        <f>_xlfn.IFERROR(VLOOKUP($A91,ORÇAMENTO!$A$9:$I$377,2,0),"")</f>
        <v>SISTEMA DE PROTEÇÃO POR EXTINTORES</v>
      </c>
      <c r="C91" s="182">
        <f>ORÇAMENTO!I359</f>
        <v>2723.67</v>
      </c>
      <c r="D91" s="208">
        <f>_xlfn.IFERROR($C91*D92,"")</f>
        <v>0</v>
      </c>
      <c r="E91" s="208">
        <f t="shared" si="23"/>
        <v>1906.569</v>
      </c>
      <c r="F91" s="208">
        <f t="shared" si="23"/>
        <v>0</v>
      </c>
      <c r="G91" s="208">
        <f t="shared" si="23"/>
        <v>0</v>
      </c>
      <c r="H91" s="208">
        <f t="shared" si="23"/>
        <v>0</v>
      </c>
      <c r="I91" s="208">
        <f t="shared" si="23"/>
        <v>0</v>
      </c>
      <c r="J91" s="208">
        <f t="shared" si="23"/>
        <v>0</v>
      </c>
      <c r="K91" s="208">
        <f t="shared" si="23"/>
        <v>817.101</v>
      </c>
      <c r="L91" s="166">
        <f t="shared" si="24"/>
        <v>2723.67</v>
      </c>
      <c r="M91" s="12" t="b">
        <f>L91=C91</f>
        <v>1</v>
      </c>
    </row>
    <row r="92" spans="1:12" ht="11.25">
      <c r="A92" s="348"/>
      <c r="B92" s="349"/>
      <c r="C92" s="183">
        <f>IF($A91="","",C91/$C$101)</f>
        <v>0.0011695070259111328</v>
      </c>
      <c r="D92" s="250"/>
      <c r="E92" s="250">
        <v>0.7</v>
      </c>
      <c r="F92" s="250"/>
      <c r="G92" s="250"/>
      <c r="H92" s="250"/>
      <c r="I92" s="250"/>
      <c r="J92" s="250"/>
      <c r="K92" s="250">
        <v>0.3</v>
      </c>
      <c r="L92" s="197">
        <f t="shared" si="24"/>
        <v>1</v>
      </c>
    </row>
    <row r="93" spans="1:12" s="149" customFormat="1" ht="10.5">
      <c r="A93" s="175">
        <v>19</v>
      </c>
      <c r="B93" s="39" t="str">
        <f>_xlfn.IFERROR(VLOOKUP($A93,ORÇAMENTO!$A$9:$I$377,2,0),"")</f>
        <v>URBANIZAÇÃO</v>
      </c>
      <c r="C93" s="165"/>
      <c r="D93" s="162"/>
      <c r="E93" s="155"/>
      <c r="F93" s="154"/>
      <c r="G93" s="154"/>
      <c r="H93" s="154"/>
      <c r="I93" s="154"/>
      <c r="J93" s="154"/>
      <c r="K93" s="154"/>
      <c r="L93" s="159"/>
    </row>
    <row r="94" spans="1:13" ht="11.25">
      <c r="A94" s="348" t="s">
        <v>410</v>
      </c>
      <c r="B94" s="349" t="str">
        <f>_xlfn.IFERROR(VLOOKUP($A94,ORÇAMENTO!$A$9:$I$377,2,0),"")</f>
        <v>EQUIPAMENTOS</v>
      </c>
      <c r="C94" s="182">
        <f>ORÇAMENTO!I366</f>
        <v>11417.39</v>
      </c>
      <c r="D94" s="208">
        <f>_xlfn.IFERROR($C94*D95,"")</f>
        <v>0</v>
      </c>
      <c r="E94" s="208">
        <f aca="true" t="shared" si="25" ref="E94:K96">_xlfn.IFERROR($C94*E95,"")</f>
        <v>0</v>
      </c>
      <c r="F94" s="208">
        <f t="shared" si="25"/>
        <v>0</v>
      </c>
      <c r="G94" s="208">
        <f t="shared" si="25"/>
        <v>0</v>
      </c>
      <c r="H94" s="208">
        <f t="shared" si="25"/>
        <v>0</v>
      </c>
      <c r="I94" s="208">
        <f t="shared" si="25"/>
        <v>0</v>
      </c>
      <c r="J94" s="208">
        <f t="shared" si="25"/>
        <v>0</v>
      </c>
      <c r="K94" s="208">
        <f t="shared" si="25"/>
        <v>11417.39</v>
      </c>
      <c r="L94" s="166">
        <f>SUM(D94:K94)</f>
        <v>11417.39</v>
      </c>
      <c r="M94" s="12" t="b">
        <f>L94=C94</f>
        <v>1</v>
      </c>
    </row>
    <row r="95" spans="1:12" ht="11.25">
      <c r="A95" s="348"/>
      <c r="B95" s="349"/>
      <c r="C95" s="183">
        <f>IF($A94="","",C94/$C$101)</f>
        <v>0.004902472701379943</v>
      </c>
      <c r="D95" s="250"/>
      <c r="E95" s="250"/>
      <c r="F95" s="250"/>
      <c r="G95" s="250"/>
      <c r="H95" s="250"/>
      <c r="I95" s="250"/>
      <c r="J95" s="250"/>
      <c r="K95" s="250">
        <v>1</v>
      </c>
      <c r="L95" s="197">
        <f>SUM(D95:K95)</f>
        <v>1</v>
      </c>
    </row>
    <row r="96" spans="1:13" ht="11.25">
      <c r="A96" s="348" t="s">
        <v>501</v>
      </c>
      <c r="B96" s="349" t="str">
        <f>_xlfn.IFERROR(VLOOKUP($A96,ORÇAMENTO!$A$9:$I$377,2,0),"")</f>
        <v>PAVIMENTAÇÃO</v>
      </c>
      <c r="C96" s="182">
        <f>ORÇAMENTO!I370</f>
        <v>50820.95</v>
      </c>
      <c r="D96" s="208">
        <f>_xlfn.IFERROR($C96*D97,"")</f>
        <v>0</v>
      </c>
      <c r="E96" s="208">
        <f t="shared" si="25"/>
        <v>0</v>
      </c>
      <c r="F96" s="208">
        <f t="shared" si="25"/>
        <v>0</v>
      </c>
      <c r="G96" s="208">
        <f t="shared" si="25"/>
        <v>0</v>
      </c>
      <c r="H96" s="208">
        <f t="shared" si="25"/>
        <v>0</v>
      </c>
      <c r="I96" s="208">
        <f t="shared" si="25"/>
        <v>0</v>
      </c>
      <c r="J96" s="208">
        <f t="shared" si="25"/>
        <v>0</v>
      </c>
      <c r="K96" s="208">
        <f t="shared" si="25"/>
        <v>50820.95</v>
      </c>
      <c r="L96" s="166">
        <f>SUM(D96:K96)</f>
        <v>50820.95</v>
      </c>
      <c r="M96" s="12" t="b">
        <f>L96=C96</f>
        <v>1</v>
      </c>
    </row>
    <row r="97" spans="1:12" ht="11.25">
      <c r="A97" s="348"/>
      <c r="B97" s="349"/>
      <c r="C97" s="183">
        <f>IF($A96="","",C96/$C$101)</f>
        <v>0.021821827933809303</v>
      </c>
      <c r="D97" s="250"/>
      <c r="E97" s="250"/>
      <c r="F97" s="250"/>
      <c r="G97" s="250"/>
      <c r="H97" s="250"/>
      <c r="I97" s="250"/>
      <c r="J97" s="250"/>
      <c r="K97" s="250">
        <v>1</v>
      </c>
      <c r="L97" s="197">
        <f>SUM(D97:K97)</f>
        <v>1</v>
      </c>
    </row>
    <row r="98" spans="1:12" s="149" customFormat="1" ht="10.5">
      <c r="A98" s="175">
        <v>20</v>
      </c>
      <c r="B98" s="39" t="str">
        <f>_xlfn.IFERROR(VLOOKUP($A98,ORÇAMENTO!$A$9:$I$377,2,0),"")</f>
        <v>LIMPEZA DE OBRA</v>
      </c>
      <c r="C98" s="165"/>
      <c r="D98" s="162"/>
      <c r="E98" s="155"/>
      <c r="F98" s="154"/>
      <c r="G98" s="154"/>
      <c r="H98" s="154"/>
      <c r="I98" s="154"/>
      <c r="J98" s="154"/>
      <c r="K98" s="154"/>
      <c r="L98" s="159"/>
    </row>
    <row r="99" spans="1:13" ht="11.25">
      <c r="A99" s="348" t="s">
        <v>417</v>
      </c>
      <c r="B99" s="349" t="str">
        <f>_xlfn.IFERROR(VLOOKUP($A99,ORÇAMENTO!$A$9:$I$377,2,0),"")</f>
        <v>LIMPEZA DE REVESTIMENTOS</v>
      </c>
      <c r="C99" s="182">
        <f>ORÇAMENTO!I375</f>
        <v>604.45</v>
      </c>
      <c r="D99" s="208">
        <f>_xlfn.IFERROR($C99*D100,"")</f>
        <v>0</v>
      </c>
      <c r="E99" s="208">
        <f aca="true" t="shared" si="26" ref="E99:K99">_xlfn.IFERROR($C99*E100,"")</f>
        <v>0</v>
      </c>
      <c r="F99" s="208">
        <f t="shared" si="26"/>
        <v>0</v>
      </c>
      <c r="G99" s="208">
        <f t="shared" si="26"/>
        <v>0</v>
      </c>
      <c r="H99" s="208">
        <f t="shared" si="26"/>
        <v>0</v>
      </c>
      <c r="I99" s="208">
        <f t="shared" si="26"/>
        <v>0</v>
      </c>
      <c r="J99" s="208">
        <f t="shared" si="26"/>
        <v>0</v>
      </c>
      <c r="K99" s="208">
        <f t="shared" si="26"/>
        <v>604.45</v>
      </c>
      <c r="L99" s="166">
        <f>SUM(D99:K99)</f>
        <v>604.45</v>
      </c>
      <c r="M99" s="12" t="b">
        <f>L99=C99</f>
        <v>1</v>
      </c>
    </row>
    <row r="100" spans="1:12" ht="12" thickBot="1">
      <c r="A100" s="348"/>
      <c r="B100" s="349"/>
      <c r="C100" s="183">
        <f>IF($A99="","",C99/$C$101)</f>
        <v>0.0002595426471679698</v>
      </c>
      <c r="D100" s="250"/>
      <c r="E100" s="250"/>
      <c r="F100" s="250"/>
      <c r="G100" s="250"/>
      <c r="H100" s="250"/>
      <c r="I100" s="250"/>
      <c r="J100" s="250"/>
      <c r="K100" s="250">
        <v>1</v>
      </c>
      <c r="L100" s="197">
        <f>SUM(D100:K100)</f>
        <v>1</v>
      </c>
    </row>
    <row r="101" spans="1:12" ht="11.25">
      <c r="A101" s="168"/>
      <c r="B101" s="169" t="s">
        <v>85</v>
      </c>
      <c r="C101" s="346">
        <f>C99+C96+C94+C91+C89+C87+C84+C82+C79+C76+C73+C70+C67+C65+C62+C60+C57+C54+C49+C46+C43+C40+C37+C35+C33+C30+C28+C26+C24+C21+C19+C17+C15+C12+C10+C51</f>
        <v>2328904.35</v>
      </c>
      <c r="D101" s="170">
        <f aca="true" t="shared" si="27" ref="D101:K101">_xlfn.IFERROR(SUMIF(D10:D100,"&gt;1",D10:D100),"")</f>
        <v>213770.9875</v>
      </c>
      <c r="E101" s="170">
        <f t="shared" si="27"/>
        <v>316974.68750000006</v>
      </c>
      <c r="F101" s="170">
        <f t="shared" si="27"/>
        <v>720352.5135000001</v>
      </c>
      <c r="G101" s="170">
        <f t="shared" si="27"/>
        <v>159954.6025</v>
      </c>
      <c r="H101" s="170">
        <f t="shared" si="27"/>
        <v>230916.7565</v>
      </c>
      <c r="I101" s="170">
        <f t="shared" si="27"/>
        <v>348077.47049999994</v>
      </c>
      <c r="J101" s="170">
        <f t="shared" si="27"/>
        <v>157937.25650000002</v>
      </c>
      <c r="K101" s="170">
        <f t="shared" si="27"/>
        <v>180920.0755</v>
      </c>
      <c r="L101" s="346">
        <f>L99+L96+L94+L91+L89+L87+L84+L82+L79+L76+L73+L70+L67+L65+L62+L60+L57+L54+L49+L46+L43+L40+L37+L35+L33+L30+L28+L26+L24+L21+L19+L17+L15+L12+L10+L51</f>
        <v>2328904.35</v>
      </c>
    </row>
    <row r="102" spans="1:12" ht="12" thickBot="1">
      <c r="A102" s="156"/>
      <c r="B102" s="157" t="s">
        <v>86</v>
      </c>
      <c r="C102" s="347"/>
      <c r="D102" s="163">
        <f>D101</f>
        <v>213770.9875</v>
      </c>
      <c r="E102" s="158">
        <f>D102+E101</f>
        <v>530745.675</v>
      </c>
      <c r="F102" s="158">
        <f>E102+F101</f>
        <v>1251098.1885000002</v>
      </c>
      <c r="G102" s="158">
        <f>F102+G101</f>
        <v>1411052.7910000002</v>
      </c>
      <c r="H102" s="158">
        <f>G102+H101</f>
        <v>1641969.5475</v>
      </c>
      <c r="I102" s="158">
        <f>H102+I101</f>
        <v>1990047.0180000002</v>
      </c>
      <c r="J102" s="158">
        <f>I102+J101</f>
        <v>2147984.2745000003</v>
      </c>
      <c r="K102" s="158">
        <f>J102+K101</f>
        <v>2328904.35</v>
      </c>
      <c r="L102" s="347"/>
    </row>
    <row r="103" spans="1:12" ht="11.25">
      <c r="A103" s="225"/>
      <c r="C103" s="12"/>
      <c r="L103" s="84"/>
    </row>
    <row r="104" spans="1:12" ht="11.25">
      <c r="A104" s="184" t="s">
        <v>36</v>
      </c>
      <c r="C104" s="226"/>
      <c r="L104" s="84"/>
    </row>
    <row r="105" spans="1:12" ht="11.25">
      <c r="A105" s="86" t="e">
        <f>#REF!</f>
        <v>#REF!</v>
      </c>
      <c r="C105" s="12"/>
      <c r="L105" s="84"/>
    </row>
    <row r="106" spans="1:12" ht="11.25">
      <c r="A106" s="86" t="e">
        <f>#REF!</f>
        <v>#REF!</v>
      </c>
      <c r="C106" s="226"/>
      <c r="L106" s="84"/>
    </row>
    <row r="107" spans="1:12" ht="12" thickBot="1">
      <c r="A107" s="227"/>
      <c r="B107" s="88"/>
      <c r="C107" s="228"/>
      <c r="D107" s="88"/>
      <c r="E107" s="88"/>
      <c r="F107" s="88"/>
      <c r="G107" s="88"/>
      <c r="H107" s="88"/>
      <c r="I107" s="88"/>
      <c r="J107" s="88"/>
      <c r="K107" s="88"/>
      <c r="L107" s="89"/>
    </row>
    <row r="111" spans="1:12" s="149" customFormat="1" ht="10.5" customHeight="1">
      <c r="A111" s="99"/>
      <c r="B111" s="12"/>
      <c r="C111" s="153"/>
      <c r="D111" s="12"/>
      <c r="E111" s="12"/>
      <c r="F111" s="12"/>
      <c r="G111" s="12"/>
      <c r="H111" s="12"/>
      <c r="I111" s="12"/>
      <c r="J111" s="12"/>
      <c r="K111" s="12"/>
      <c r="L111" s="12"/>
    </row>
    <row r="116" spans="1:12" s="149" customFormat="1" ht="11.25">
      <c r="A116" s="99"/>
      <c r="B116" s="12"/>
      <c r="C116" s="153"/>
      <c r="D116" s="12"/>
      <c r="E116" s="12"/>
      <c r="F116" s="12"/>
      <c r="G116" s="12"/>
      <c r="H116" s="12"/>
      <c r="I116" s="12"/>
      <c r="J116" s="12"/>
      <c r="K116" s="12"/>
      <c r="L116" s="12"/>
    </row>
    <row r="120" ht="9.75" customHeight="1"/>
    <row r="122" ht="9.75" customHeight="1"/>
    <row r="124" ht="9.75" customHeight="1"/>
    <row r="126" ht="9.75" customHeight="1"/>
    <row r="127" spans="1:12" s="149" customFormat="1" ht="11.25">
      <c r="A127" s="99"/>
      <c r="B127" s="12"/>
      <c r="C127" s="153"/>
      <c r="D127" s="12"/>
      <c r="E127" s="12"/>
      <c r="F127" s="12"/>
      <c r="G127" s="12"/>
      <c r="H127" s="12"/>
      <c r="I127" s="12"/>
      <c r="J127" s="12"/>
      <c r="K127" s="12"/>
      <c r="L127" s="12"/>
    </row>
    <row r="136" spans="1:12" s="149" customFormat="1" ht="11.25">
      <c r="A136" s="99"/>
      <c r="B136" s="12"/>
      <c r="C136" s="153"/>
      <c r="D136" s="12"/>
      <c r="E136" s="12"/>
      <c r="F136" s="12"/>
      <c r="G136" s="12"/>
      <c r="H136" s="12"/>
      <c r="I136" s="12"/>
      <c r="J136" s="12"/>
      <c r="K136" s="12"/>
      <c r="L136" s="12"/>
    </row>
    <row r="139" spans="1:12" s="149" customFormat="1" ht="11.25">
      <c r="A139" s="99"/>
      <c r="B139" s="12"/>
      <c r="C139" s="153"/>
      <c r="D139" s="12"/>
      <c r="E139" s="12"/>
      <c r="F139" s="12"/>
      <c r="G139" s="12"/>
      <c r="H139" s="12"/>
      <c r="I139" s="12"/>
      <c r="J139" s="12"/>
      <c r="K139" s="12"/>
      <c r="L139" s="12"/>
    </row>
    <row r="144" spans="1:12" s="149" customFormat="1" ht="11.25">
      <c r="A144" s="99"/>
      <c r="B144" s="12"/>
      <c r="C144" s="153"/>
      <c r="D144" s="12"/>
      <c r="E144" s="12"/>
      <c r="F144" s="12"/>
      <c r="G144" s="12"/>
      <c r="H144" s="12"/>
      <c r="I144" s="12"/>
      <c r="J144" s="12"/>
      <c r="K144" s="12"/>
      <c r="L144" s="12"/>
    </row>
    <row r="149" spans="1:12" s="149" customFormat="1" ht="11.25">
      <c r="A149" s="99"/>
      <c r="B149" s="12"/>
      <c r="C149" s="153"/>
      <c r="D149" s="12"/>
      <c r="E149" s="12"/>
      <c r="F149" s="12"/>
      <c r="G149" s="12"/>
      <c r="H149" s="12"/>
      <c r="I149" s="12"/>
      <c r="J149" s="12"/>
      <c r="K149" s="12"/>
      <c r="L149" s="12"/>
    </row>
    <row r="152" spans="1:12" s="149" customFormat="1" ht="11.25">
      <c r="A152" s="99"/>
      <c r="B152" s="12"/>
      <c r="C152" s="153"/>
      <c r="D152" s="12"/>
      <c r="E152" s="12"/>
      <c r="F152" s="12"/>
      <c r="G152" s="12"/>
      <c r="H152" s="12"/>
      <c r="I152" s="12"/>
      <c r="J152" s="12"/>
      <c r="K152" s="12"/>
      <c r="L152" s="12"/>
    </row>
    <row r="155" spans="1:12" s="149" customFormat="1" ht="11.25">
      <c r="A155" s="99"/>
      <c r="B155" s="12"/>
      <c r="C155" s="153"/>
      <c r="D155" s="12"/>
      <c r="E155" s="12"/>
      <c r="F155" s="12"/>
      <c r="G155" s="12"/>
      <c r="H155" s="12"/>
      <c r="I155" s="12"/>
      <c r="J155" s="12"/>
      <c r="K155" s="12"/>
      <c r="L155" s="12"/>
    </row>
    <row r="158" spans="1:12" s="149" customFormat="1" ht="11.25">
      <c r="A158" s="99"/>
      <c r="B158" s="12"/>
      <c r="C158" s="153"/>
      <c r="D158" s="12"/>
      <c r="E158" s="12"/>
      <c r="F158" s="12"/>
      <c r="G158" s="12"/>
      <c r="H158" s="12"/>
      <c r="I158" s="12"/>
      <c r="J158" s="12"/>
      <c r="K158" s="12"/>
      <c r="L158" s="12"/>
    </row>
    <row r="161" spans="1:12" s="149" customFormat="1" ht="11.25">
      <c r="A161" s="99"/>
      <c r="B161" s="12"/>
      <c r="C161" s="153"/>
      <c r="D161" s="12"/>
      <c r="E161" s="12"/>
      <c r="F161" s="12"/>
      <c r="G161" s="12"/>
      <c r="H161" s="12"/>
      <c r="I161" s="12"/>
      <c r="J161" s="12"/>
      <c r="K161" s="12"/>
      <c r="L161" s="12"/>
    </row>
    <row r="164" spans="1:12" s="149" customFormat="1" ht="11.25">
      <c r="A164" s="99"/>
      <c r="B164" s="12"/>
      <c r="C164" s="153"/>
      <c r="D164" s="12"/>
      <c r="E164" s="12"/>
      <c r="F164" s="12"/>
      <c r="G164" s="12"/>
      <c r="H164" s="12"/>
      <c r="I164" s="12"/>
      <c r="J164" s="12"/>
      <c r="K164" s="12"/>
      <c r="L164" s="12"/>
    </row>
    <row r="169" spans="1:12" s="149" customFormat="1" ht="11.25">
      <c r="A169" s="99"/>
      <c r="B169" s="12"/>
      <c r="C169" s="153"/>
      <c r="D169" s="12"/>
      <c r="E169" s="12"/>
      <c r="F169" s="12"/>
      <c r="G169" s="12"/>
      <c r="H169" s="12"/>
      <c r="I169" s="12"/>
      <c r="J169" s="12"/>
      <c r="K169" s="12"/>
      <c r="L169" s="12"/>
    </row>
    <row r="172" spans="1:12" s="147" customFormat="1" ht="11.25">
      <c r="A172" s="99"/>
      <c r="B172" s="12"/>
      <c r="C172" s="153"/>
      <c r="D172" s="12"/>
      <c r="E172" s="12"/>
      <c r="F172" s="12"/>
      <c r="G172" s="12"/>
      <c r="H172" s="12"/>
      <c r="I172" s="12"/>
      <c r="J172" s="12"/>
      <c r="K172" s="12"/>
      <c r="L172" s="12"/>
    </row>
    <row r="173" spans="1:12" s="147" customFormat="1" ht="11.25">
      <c r="A173" s="99"/>
      <c r="B173" s="12"/>
      <c r="C173" s="153"/>
      <c r="D173" s="12"/>
      <c r="E173" s="12"/>
      <c r="F173" s="12"/>
      <c r="G173" s="12"/>
      <c r="H173" s="12"/>
      <c r="I173" s="12"/>
      <c r="J173" s="12"/>
      <c r="K173" s="12"/>
      <c r="L173" s="12"/>
    </row>
  </sheetData>
  <sheetProtection/>
  <mergeCells count="75">
    <mergeCell ref="A62:A63"/>
    <mergeCell ref="B62:B63"/>
    <mergeCell ref="A84:A85"/>
    <mergeCell ref="B84:B85"/>
    <mergeCell ref="A89:A90"/>
    <mergeCell ref="B89:B90"/>
    <mergeCell ref="A65:A66"/>
    <mergeCell ref="B65:B66"/>
    <mergeCell ref="A79:A80"/>
    <mergeCell ref="A60:A61"/>
    <mergeCell ref="B60:B61"/>
    <mergeCell ref="A57:A58"/>
    <mergeCell ref="B57:B58"/>
    <mergeCell ref="A35:A36"/>
    <mergeCell ref="B35:B36"/>
    <mergeCell ref="A40:A41"/>
    <mergeCell ref="B40:B41"/>
    <mergeCell ref="A46:A47"/>
    <mergeCell ref="B43:B44"/>
    <mergeCell ref="A49:A50"/>
    <mergeCell ref="A51:A52"/>
    <mergeCell ref="B51:B52"/>
    <mergeCell ref="A21:A22"/>
    <mergeCell ref="B21:B22"/>
    <mergeCell ref="A7:L7"/>
    <mergeCell ref="A10:A11"/>
    <mergeCell ref="B10:B11"/>
    <mergeCell ref="A91:A92"/>
    <mergeCell ref="B91:B92"/>
    <mergeCell ref="A94:A95"/>
    <mergeCell ref="B94:B95"/>
    <mergeCell ref="A12:A13"/>
    <mergeCell ref="B12:B13"/>
    <mergeCell ref="A26:A27"/>
    <mergeCell ref="B26:B27"/>
    <mergeCell ref="A24:A25"/>
    <mergeCell ref="B24:B25"/>
    <mergeCell ref="A15:A16"/>
    <mergeCell ref="B15:B16"/>
    <mergeCell ref="A17:A18"/>
    <mergeCell ref="B17:B18"/>
    <mergeCell ref="A19:A20"/>
    <mergeCell ref="B19:B20"/>
    <mergeCell ref="C101:C102"/>
    <mergeCell ref="A28:A29"/>
    <mergeCell ref="B28:B29"/>
    <mergeCell ref="A30:A31"/>
    <mergeCell ref="B30:B31"/>
    <mergeCell ref="B54:B55"/>
    <mergeCell ref="B46:B47"/>
    <mergeCell ref="A37:A38"/>
    <mergeCell ref="A54:A55"/>
    <mergeCell ref="B37:B38"/>
    <mergeCell ref="A43:A44"/>
    <mergeCell ref="A33:A34"/>
    <mergeCell ref="B33:B34"/>
    <mergeCell ref="B49:B50"/>
    <mergeCell ref="A96:A97"/>
    <mergeCell ref="B96:B97"/>
    <mergeCell ref="L101:L102"/>
    <mergeCell ref="A67:A68"/>
    <mergeCell ref="B67:B68"/>
    <mergeCell ref="A70:A71"/>
    <mergeCell ref="B70:B71"/>
    <mergeCell ref="A73:A74"/>
    <mergeCell ref="B73:B74"/>
    <mergeCell ref="B79:B80"/>
    <mergeCell ref="A87:A88"/>
    <mergeCell ref="B87:B88"/>
    <mergeCell ref="A82:A83"/>
    <mergeCell ref="A76:A77"/>
    <mergeCell ref="B76:B77"/>
    <mergeCell ref="B82:B83"/>
    <mergeCell ref="A99:A100"/>
    <mergeCell ref="B99:B100"/>
  </mergeCells>
  <conditionalFormatting sqref="L10">
    <cfRule type="cellIs" priority="2377" dxfId="15" operator="notEqual">
      <formula>$C10</formula>
    </cfRule>
  </conditionalFormatting>
  <conditionalFormatting sqref="D11:K11">
    <cfRule type="cellIs" priority="2341" dxfId="0" operator="notEqual">
      <formula>0</formula>
    </cfRule>
  </conditionalFormatting>
  <conditionalFormatting sqref="D10">
    <cfRule type="expression" priority="2334" dxfId="0">
      <formula>D11&gt;0</formula>
    </cfRule>
  </conditionalFormatting>
  <conditionalFormatting sqref="E10">
    <cfRule type="expression" priority="2333" dxfId="0">
      <formula>E11&gt;0</formula>
    </cfRule>
  </conditionalFormatting>
  <conditionalFormatting sqref="L17">
    <cfRule type="cellIs" priority="2323" dxfId="15" operator="notEqual">
      <formula>$C17</formula>
    </cfRule>
  </conditionalFormatting>
  <conditionalFormatting sqref="L15">
    <cfRule type="cellIs" priority="2322" dxfId="15" operator="notEqual">
      <formula>$C15</formula>
    </cfRule>
  </conditionalFormatting>
  <conditionalFormatting sqref="D16:E16 D18:E18">
    <cfRule type="cellIs" priority="2321" dxfId="0" operator="notEqual">
      <formula>0</formula>
    </cfRule>
  </conditionalFormatting>
  <conditionalFormatting sqref="D15">
    <cfRule type="expression" priority="2320" dxfId="0">
      <formula>D16&gt;0</formula>
    </cfRule>
  </conditionalFormatting>
  <conditionalFormatting sqref="E15">
    <cfRule type="expression" priority="2319" dxfId="0">
      <formula>E16&gt;0</formula>
    </cfRule>
  </conditionalFormatting>
  <conditionalFormatting sqref="E17">
    <cfRule type="expression" priority="2318" dxfId="0">
      <formula>E18&gt;0</formula>
    </cfRule>
  </conditionalFormatting>
  <conditionalFormatting sqref="D17">
    <cfRule type="expression" priority="2317" dxfId="0">
      <formula>D18&gt;0</formula>
    </cfRule>
  </conditionalFormatting>
  <conditionalFormatting sqref="L19">
    <cfRule type="cellIs" priority="2314" dxfId="15" operator="notEqual">
      <formula>$C19</formula>
    </cfRule>
  </conditionalFormatting>
  <conditionalFormatting sqref="D20:E20">
    <cfRule type="cellIs" priority="2313" dxfId="0" operator="notEqual">
      <formula>0</formula>
    </cfRule>
  </conditionalFormatting>
  <conditionalFormatting sqref="E19">
    <cfRule type="expression" priority="2312" dxfId="0">
      <formula>E20&gt;0</formula>
    </cfRule>
  </conditionalFormatting>
  <conditionalFormatting sqref="D19">
    <cfRule type="expression" priority="2311" dxfId="0">
      <formula>D20&gt;0</formula>
    </cfRule>
  </conditionalFormatting>
  <conditionalFormatting sqref="L24">
    <cfRule type="cellIs" priority="2303" dxfId="15" operator="notEqual">
      <formula>$C24</formula>
    </cfRule>
  </conditionalFormatting>
  <conditionalFormatting sqref="D25:E25">
    <cfRule type="cellIs" priority="2302" dxfId="0" operator="notEqual">
      <formula>0</formula>
    </cfRule>
  </conditionalFormatting>
  <conditionalFormatting sqref="D24">
    <cfRule type="expression" priority="2301" dxfId="0">
      <formula>D25&gt;0</formula>
    </cfRule>
  </conditionalFormatting>
  <conditionalFormatting sqref="E24">
    <cfRule type="expression" priority="2300" dxfId="0">
      <formula>E25&gt;0</formula>
    </cfRule>
  </conditionalFormatting>
  <conditionalFormatting sqref="L33">
    <cfRule type="cellIs" priority="2290" dxfId="15" operator="notEqual">
      <formula>$C33</formula>
    </cfRule>
  </conditionalFormatting>
  <conditionalFormatting sqref="D34:E34">
    <cfRule type="cellIs" priority="2289" dxfId="0" operator="notEqual">
      <formula>0</formula>
    </cfRule>
  </conditionalFormatting>
  <conditionalFormatting sqref="D33">
    <cfRule type="expression" priority="2288" dxfId="0">
      <formula>D34&gt;0</formula>
    </cfRule>
  </conditionalFormatting>
  <conditionalFormatting sqref="E33">
    <cfRule type="expression" priority="2287" dxfId="0">
      <formula>E34&gt;0</formula>
    </cfRule>
  </conditionalFormatting>
  <conditionalFormatting sqref="E54">
    <cfRule type="expression" priority="2252" dxfId="0">
      <formula>E55&gt;0</formula>
    </cfRule>
  </conditionalFormatting>
  <conditionalFormatting sqref="L49">
    <cfRule type="cellIs" priority="2265" dxfId="15" operator="notEqual">
      <formula>$C49</formula>
    </cfRule>
  </conditionalFormatting>
  <conditionalFormatting sqref="D50:E50">
    <cfRule type="cellIs" priority="2264" dxfId="0" operator="notEqual">
      <formula>0</formula>
    </cfRule>
  </conditionalFormatting>
  <conditionalFormatting sqref="D49">
    <cfRule type="expression" priority="2263" dxfId="0">
      <formula>D50&gt;0</formula>
    </cfRule>
  </conditionalFormatting>
  <conditionalFormatting sqref="E49">
    <cfRule type="expression" priority="2262" dxfId="0">
      <formula>E50&gt;0</formula>
    </cfRule>
  </conditionalFormatting>
  <conditionalFormatting sqref="E60">
    <cfRule type="expression" priority="2242" dxfId="0">
      <formula>E61&gt;0</formula>
    </cfRule>
  </conditionalFormatting>
  <conditionalFormatting sqref="L54">
    <cfRule type="cellIs" priority="2255" dxfId="15" operator="notEqual">
      <formula>$C54</formula>
    </cfRule>
  </conditionalFormatting>
  <conditionalFormatting sqref="D55:E55">
    <cfRule type="cellIs" priority="2254" dxfId="0" operator="notEqual">
      <formula>0</formula>
    </cfRule>
  </conditionalFormatting>
  <conditionalFormatting sqref="D54">
    <cfRule type="expression" priority="2253" dxfId="0">
      <formula>D55&gt;0</formula>
    </cfRule>
  </conditionalFormatting>
  <conditionalFormatting sqref="L57">
    <cfRule type="cellIs" priority="2250" dxfId="15" operator="notEqual">
      <formula>$C57</formula>
    </cfRule>
  </conditionalFormatting>
  <conditionalFormatting sqref="D58:E58">
    <cfRule type="cellIs" priority="2249" dxfId="0" operator="notEqual">
      <formula>0</formula>
    </cfRule>
  </conditionalFormatting>
  <conditionalFormatting sqref="D57">
    <cfRule type="expression" priority="2248" dxfId="0">
      <formula>D58&gt;0</formula>
    </cfRule>
  </conditionalFormatting>
  <conditionalFormatting sqref="E57">
    <cfRule type="expression" priority="2247" dxfId="0">
      <formula>E58&gt;0</formula>
    </cfRule>
  </conditionalFormatting>
  <conditionalFormatting sqref="L60">
    <cfRule type="cellIs" priority="2245" dxfId="15" operator="notEqual">
      <formula>$C60</formula>
    </cfRule>
  </conditionalFormatting>
  <conditionalFormatting sqref="D61:E61">
    <cfRule type="cellIs" priority="2244" dxfId="0" operator="notEqual">
      <formula>0</formula>
    </cfRule>
  </conditionalFormatting>
  <conditionalFormatting sqref="D60">
    <cfRule type="expression" priority="2243" dxfId="0">
      <formula>D61&gt;0</formula>
    </cfRule>
  </conditionalFormatting>
  <conditionalFormatting sqref="E73">
    <cfRule type="expression" priority="2222" dxfId="0">
      <formula>E74&gt;0</formula>
    </cfRule>
  </conditionalFormatting>
  <conditionalFormatting sqref="L65">
    <cfRule type="cellIs" priority="2235" dxfId="15" operator="notEqual">
      <formula>$C65</formula>
    </cfRule>
  </conditionalFormatting>
  <conditionalFormatting sqref="D66:E66">
    <cfRule type="cellIs" priority="2234" dxfId="0" operator="notEqual">
      <formula>0</formula>
    </cfRule>
  </conditionalFormatting>
  <conditionalFormatting sqref="D65">
    <cfRule type="expression" priority="2233" dxfId="0">
      <formula>D66&gt;0</formula>
    </cfRule>
  </conditionalFormatting>
  <conditionalFormatting sqref="E65">
    <cfRule type="expression" priority="2232" dxfId="0">
      <formula>E66&gt;0</formula>
    </cfRule>
  </conditionalFormatting>
  <conditionalFormatting sqref="L73">
    <cfRule type="cellIs" priority="2225" dxfId="15" operator="notEqual">
      <formula>$C73</formula>
    </cfRule>
  </conditionalFormatting>
  <conditionalFormatting sqref="D74:E74">
    <cfRule type="cellIs" priority="2224" dxfId="0" operator="notEqual">
      <formula>0</formula>
    </cfRule>
  </conditionalFormatting>
  <conditionalFormatting sqref="D73">
    <cfRule type="expression" priority="2223" dxfId="0">
      <formula>D74&gt;0</formula>
    </cfRule>
  </conditionalFormatting>
  <conditionalFormatting sqref="L26">
    <cfRule type="cellIs" priority="2155" dxfId="15" operator="notEqual">
      <formula>$C26</formula>
    </cfRule>
  </conditionalFormatting>
  <conditionalFormatting sqref="D27:E27">
    <cfRule type="cellIs" priority="2154" dxfId="0" operator="notEqual">
      <formula>0</formula>
    </cfRule>
  </conditionalFormatting>
  <conditionalFormatting sqref="D26">
    <cfRule type="expression" priority="2153" dxfId="0">
      <formula>D27&gt;0</formula>
    </cfRule>
  </conditionalFormatting>
  <conditionalFormatting sqref="E26">
    <cfRule type="expression" priority="2152" dxfId="0">
      <formula>E27&gt;0</formula>
    </cfRule>
  </conditionalFormatting>
  <conditionalFormatting sqref="F10">
    <cfRule type="expression" priority="1716" dxfId="0">
      <formula>F11&gt;0</formula>
    </cfRule>
  </conditionalFormatting>
  <conditionalFormatting sqref="F16 F18">
    <cfRule type="cellIs" priority="1713" dxfId="0" operator="notEqual">
      <formula>0</formula>
    </cfRule>
  </conditionalFormatting>
  <conditionalFormatting sqref="F17">
    <cfRule type="expression" priority="1712" dxfId="0">
      <formula>F18&gt;0</formula>
    </cfRule>
  </conditionalFormatting>
  <conditionalFormatting sqref="F15">
    <cfRule type="expression" priority="1711" dxfId="0">
      <formula>F16&gt;0</formula>
    </cfRule>
  </conditionalFormatting>
  <conditionalFormatting sqref="F20">
    <cfRule type="cellIs" priority="1710" dxfId="0" operator="notEqual">
      <formula>0</formula>
    </cfRule>
  </conditionalFormatting>
  <conditionalFormatting sqref="F19">
    <cfRule type="expression" priority="1709" dxfId="0">
      <formula>F20&gt;0</formula>
    </cfRule>
  </conditionalFormatting>
  <conditionalFormatting sqref="F25">
    <cfRule type="cellIs" priority="1706" dxfId="0" operator="notEqual">
      <formula>0</formula>
    </cfRule>
  </conditionalFormatting>
  <conditionalFormatting sqref="F24">
    <cfRule type="expression" priority="1705" dxfId="0">
      <formula>F25&gt;0</formula>
    </cfRule>
  </conditionalFormatting>
  <conditionalFormatting sqref="F55">
    <cfRule type="cellIs" priority="1688" dxfId="0" operator="notEqual">
      <formula>0</formula>
    </cfRule>
  </conditionalFormatting>
  <conditionalFormatting sqref="F54">
    <cfRule type="expression" priority="1687" dxfId="0">
      <formula>F55&gt;0</formula>
    </cfRule>
  </conditionalFormatting>
  <conditionalFormatting sqref="F34">
    <cfRule type="cellIs" priority="1702" dxfId="0" operator="notEqual">
      <formula>0</formula>
    </cfRule>
  </conditionalFormatting>
  <conditionalFormatting sqref="F33">
    <cfRule type="expression" priority="1701" dxfId="0">
      <formula>F34&gt;0</formula>
    </cfRule>
  </conditionalFormatting>
  <conditionalFormatting sqref="F50">
    <cfRule type="cellIs" priority="1692" dxfId="0" operator="notEqual">
      <formula>0</formula>
    </cfRule>
  </conditionalFormatting>
  <conditionalFormatting sqref="F49">
    <cfRule type="expression" priority="1691" dxfId="0">
      <formula>F50&gt;0</formula>
    </cfRule>
  </conditionalFormatting>
  <conditionalFormatting sqref="F58">
    <cfRule type="cellIs" priority="1686" dxfId="0" operator="notEqual">
      <formula>0</formula>
    </cfRule>
  </conditionalFormatting>
  <conditionalFormatting sqref="F57">
    <cfRule type="expression" priority="1685" dxfId="0">
      <formula>F58&gt;0</formula>
    </cfRule>
  </conditionalFormatting>
  <conditionalFormatting sqref="F61">
    <cfRule type="cellIs" priority="1684" dxfId="0" operator="notEqual">
      <formula>0</formula>
    </cfRule>
  </conditionalFormatting>
  <conditionalFormatting sqref="F60">
    <cfRule type="expression" priority="1683" dxfId="0">
      <formula>F61&gt;0</formula>
    </cfRule>
  </conditionalFormatting>
  <conditionalFormatting sqref="F66">
    <cfRule type="cellIs" priority="1680" dxfId="0" operator="notEqual">
      <formula>0</formula>
    </cfRule>
  </conditionalFormatting>
  <conditionalFormatting sqref="F65">
    <cfRule type="expression" priority="1679" dxfId="0">
      <formula>F66&gt;0</formula>
    </cfRule>
  </conditionalFormatting>
  <conditionalFormatting sqref="F74">
    <cfRule type="cellIs" priority="1676" dxfId="0" operator="notEqual">
      <formula>0</formula>
    </cfRule>
  </conditionalFormatting>
  <conditionalFormatting sqref="F73">
    <cfRule type="expression" priority="1675" dxfId="0">
      <formula>F74&gt;0</formula>
    </cfRule>
  </conditionalFormatting>
  <conditionalFormatting sqref="F27">
    <cfRule type="cellIs" priority="1648" dxfId="0" operator="notEqual">
      <formula>0</formula>
    </cfRule>
  </conditionalFormatting>
  <conditionalFormatting sqref="F26">
    <cfRule type="expression" priority="1647" dxfId="0">
      <formula>F27&gt;0</formula>
    </cfRule>
  </conditionalFormatting>
  <conditionalFormatting sqref="L67">
    <cfRule type="cellIs" priority="1470" dxfId="15" operator="notEqual">
      <formula>$C67</formula>
    </cfRule>
  </conditionalFormatting>
  <conditionalFormatting sqref="D68:E68">
    <cfRule type="cellIs" priority="1469" dxfId="0" operator="notEqual">
      <formula>0</formula>
    </cfRule>
  </conditionalFormatting>
  <conditionalFormatting sqref="D67">
    <cfRule type="expression" priority="1468" dxfId="0">
      <formula>D68&gt;0</formula>
    </cfRule>
  </conditionalFormatting>
  <conditionalFormatting sqref="E67">
    <cfRule type="expression" priority="1467" dxfId="0">
      <formula>E68&gt;0</formula>
    </cfRule>
  </conditionalFormatting>
  <conditionalFormatting sqref="F68">
    <cfRule type="cellIs" priority="1464" dxfId="0" operator="notEqual">
      <formula>0</formula>
    </cfRule>
  </conditionalFormatting>
  <conditionalFormatting sqref="F67">
    <cfRule type="expression" priority="1463" dxfId="0">
      <formula>F68&gt;0</formula>
    </cfRule>
  </conditionalFormatting>
  <conditionalFormatting sqref="F36">
    <cfRule type="cellIs" priority="1456" dxfId="0" operator="notEqual">
      <formula>0</formula>
    </cfRule>
  </conditionalFormatting>
  <conditionalFormatting sqref="F35">
    <cfRule type="expression" priority="1455" dxfId="0">
      <formula>F36&gt;0</formula>
    </cfRule>
  </conditionalFormatting>
  <conditionalFormatting sqref="L35">
    <cfRule type="cellIs" priority="1462" dxfId="15" operator="notEqual">
      <formula>$C35</formula>
    </cfRule>
  </conditionalFormatting>
  <conditionalFormatting sqref="D36:E36">
    <cfRule type="cellIs" priority="1461" dxfId="0" operator="notEqual">
      <formula>0</formula>
    </cfRule>
  </conditionalFormatting>
  <conditionalFormatting sqref="D35">
    <cfRule type="expression" priority="1460" dxfId="0">
      <formula>D36&gt;0</formula>
    </cfRule>
  </conditionalFormatting>
  <conditionalFormatting sqref="E35">
    <cfRule type="expression" priority="1459" dxfId="0">
      <formula>E36&gt;0</formula>
    </cfRule>
  </conditionalFormatting>
  <conditionalFormatting sqref="F31">
    <cfRule type="cellIs" priority="1290" dxfId="0" operator="notEqual">
      <formula>0</formula>
    </cfRule>
  </conditionalFormatting>
  <conditionalFormatting sqref="F30">
    <cfRule type="expression" priority="1289" dxfId="0">
      <formula>F31&gt;0</formula>
    </cfRule>
  </conditionalFormatting>
  <conditionalFormatting sqref="G34">
    <cfRule type="cellIs" priority="1206" dxfId="0" operator="notEqual">
      <formula>0</formula>
    </cfRule>
  </conditionalFormatting>
  <conditionalFormatting sqref="L30">
    <cfRule type="cellIs" priority="1296" dxfId="15" operator="notEqual">
      <formula>$C30</formula>
    </cfRule>
  </conditionalFormatting>
  <conditionalFormatting sqref="D31:E31">
    <cfRule type="cellIs" priority="1295" dxfId="0" operator="notEqual">
      <formula>0</formula>
    </cfRule>
  </conditionalFormatting>
  <conditionalFormatting sqref="D30">
    <cfRule type="expression" priority="1294" dxfId="0">
      <formula>D31&gt;0</formula>
    </cfRule>
  </conditionalFormatting>
  <conditionalFormatting sqref="E30">
    <cfRule type="expression" priority="1293" dxfId="0">
      <formula>E31&gt;0</formula>
    </cfRule>
  </conditionalFormatting>
  <conditionalFormatting sqref="G25">
    <cfRule type="cellIs" priority="1208" dxfId="0" operator="notEqual">
      <formula>0</formula>
    </cfRule>
  </conditionalFormatting>
  <conditionalFormatting sqref="G33">
    <cfRule type="expression" priority="1205" dxfId="0">
      <formula>G34&gt;0</formula>
    </cfRule>
  </conditionalFormatting>
  <conditionalFormatting sqref="G10">
    <cfRule type="expression" priority="1216" dxfId="0">
      <formula>G11&gt;0</formula>
    </cfRule>
  </conditionalFormatting>
  <conditionalFormatting sqref="G18 G16">
    <cfRule type="cellIs" priority="1215" dxfId="0" operator="notEqual">
      <formula>0</formula>
    </cfRule>
  </conditionalFormatting>
  <conditionalFormatting sqref="G17">
    <cfRule type="expression" priority="1214" dxfId="0">
      <formula>G18&gt;0</formula>
    </cfRule>
  </conditionalFormatting>
  <conditionalFormatting sqref="G15">
    <cfRule type="expression" priority="1213" dxfId="0">
      <formula>G16&gt;0</formula>
    </cfRule>
  </conditionalFormatting>
  <conditionalFormatting sqref="G20">
    <cfRule type="cellIs" priority="1212" dxfId="0" operator="notEqual">
      <formula>0</formula>
    </cfRule>
  </conditionalFormatting>
  <conditionalFormatting sqref="G19">
    <cfRule type="expression" priority="1211" dxfId="0">
      <formula>G20&gt;0</formula>
    </cfRule>
  </conditionalFormatting>
  <conditionalFormatting sqref="G36">
    <cfRule type="cellIs" priority="1178" dxfId="0" operator="notEqual">
      <formula>0</formula>
    </cfRule>
  </conditionalFormatting>
  <conditionalFormatting sqref="G35">
    <cfRule type="expression" priority="1177" dxfId="0">
      <formula>G36&gt;0</formula>
    </cfRule>
  </conditionalFormatting>
  <conditionalFormatting sqref="G61">
    <cfRule type="cellIs" priority="1192" dxfId="0" operator="notEqual">
      <formula>0</formula>
    </cfRule>
  </conditionalFormatting>
  <conditionalFormatting sqref="G24">
    <cfRule type="expression" priority="1207" dxfId="0">
      <formula>G25&gt;0</formula>
    </cfRule>
  </conditionalFormatting>
  <conditionalFormatting sqref="G55">
    <cfRule type="cellIs" priority="1196" dxfId="0" operator="notEqual">
      <formula>0</formula>
    </cfRule>
  </conditionalFormatting>
  <conditionalFormatting sqref="G54">
    <cfRule type="expression" priority="1195" dxfId="0">
      <formula>G55&gt;0</formula>
    </cfRule>
  </conditionalFormatting>
  <conditionalFormatting sqref="D12">
    <cfRule type="expression" priority="1155" dxfId="0">
      <formula>D13&gt;0</formula>
    </cfRule>
  </conditionalFormatting>
  <conditionalFormatting sqref="G50">
    <cfRule type="cellIs" priority="1198" dxfId="0" operator="notEqual">
      <formula>0</formula>
    </cfRule>
  </conditionalFormatting>
  <conditionalFormatting sqref="G49">
    <cfRule type="expression" priority="1197" dxfId="0">
      <formula>G50&gt;0</formula>
    </cfRule>
  </conditionalFormatting>
  <conditionalFormatting sqref="G58">
    <cfRule type="cellIs" priority="1194" dxfId="0" operator="notEqual">
      <formula>0</formula>
    </cfRule>
  </conditionalFormatting>
  <conditionalFormatting sqref="G57">
    <cfRule type="expression" priority="1193" dxfId="0">
      <formula>G58&gt;0</formula>
    </cfRule>
  </conditionalFormatting>
  <conditionalFormatting sqref="G60">
    <cfRule type="expression" priority="1191" dxfId="0">
      <formula>G61&gt;0</formula>
    </cfRule>
  </conditionalFormatting>
  <conditionalFormatting sqref="G66">
    <cfRule type="cellIs" priority="1190" dxfId="0" operator="notEqual">
      <formula>0</formula>
    </cfRule>
  </conditionalFormatting>
  <conditionalFormatting sqref="G65">
    <cfRule type="expression" priority="1189" dxfId="0">
      <formula>G66&gt;0</formula>
    </cfRule>
  </conditionalFormatting>
  <conditionalFormatting sqref="G74">
    <cfRule type="cellIs" priority="1186" dxfId="0" operator="notEqual">
      <formula>0</formula>
    </cfRule>
  </conditionalFormatting>
  <conditionalFormatting sqref="G73">
    <cfRule type="expression" priority="1185" dxfId="0">
      <formula>G74&gt;0</formula>
    </cfRule>
  </conditionalFormatting>
  <conditionalFormatting sqref="G27">
    <cfRule type="cellIs" priority="1182" dxfId="0" operator="notEqual">
      <formula>0</formula>
    </cfRule>
  </conditionalFormatting>
  <conditionalFormatting sqref="G26">
    <cfRule type="expression" priority="1181" dxfId="0">
      <formula>G27&gt;0</formula>
    </cfRule>
  </conditionalFormatting>
  <conditionalFormatting sqref="G68">
    <cfRule type="cellIs" priority="1180" dxfId="0" operator="notEqual">
      <formula>0</formula>
    </cfRule>
  </conditionalFormatting>
  <conditionalFormatting sqref="G67">
    <cfRule type="expression" priority="1179" dxfId="0">
      <formula>G68&gt;0</formula>
    </cfRule>
  </conditionalFormatting>
  <conditionalFormatting sqref="G31">
    <cfRule type="cellIs" priority="1164" dxfId="0" operator="notEqual">
      <formula>0</formula>
    </cfRule>
  </conditionalFormatting>
  <conditionalFormatting sqref="G30">
    <cfRule type="expression" priority="1163" dxfId="0">
      <formula>G31&gt;0</formula>
    </cfRule>
  </conditionalFormatting>
  <conditionalFormatting sqref="G13">
    <cfRule type="cellIs" priority="1144" dxfId="0" operator="notEqual">
      <formula>0</formula>
    </cfRule>
  </conditionalFormatting>
  <conditionalFormatting sqref="L12">
    <cfRule type="cellIs" priority="1158" dxfId="15" operator="notEqual">
      <formula>$C12</formula>
    </cfRule>
  </conditionalFormatting>
  <conditionalFormatting sqref="D13:E13">
    <cfRule type="cellIs" priority="1157" dxfId="0" operator="notEqual">
      <formula>0</formula>
    </cfRule>
  </conditionalFormatting>
  <conditionalFormatting sqref="E12">
    <cfRule type="expression" priority="1156" dxfId="0">
      <formula>E13&gt;0</formula>
    </cfRule>
  </conditionalFormatting>
  <conditionalFormatting sqref="F13">
    <cfRule type="cellIs" priority="1152" dxfId="0" operator="notEqual">
      <formula>0</formula>
    </cfRule>
  </conditionalFormatting>
  <conditionalFormatting sqref="F12">
    <cfRule type="expression" priority="1151" dxfId="0">
      <formula>F13&gt;0</formula>
    </cfRule>
  </conditionalFormatting>
  <conditionalFormatting sqref="G12">
    <cfRule type="expression" priority="1143" dxfId="0">
      <formula>G13&gt;0</formula>
    </cfRule>
  </conditionalFormatting>
  <conditionalFormatting sqref="E40">
    <cfRule type="expression" priority="1107" dxfId="0">
      <formula>E41&gt;0</formula>
    </cfRule>
  </conditionalFormatting>
  <conditionalFormatting sqref="G47">
    <cfRule type="cellIs" priority="1080" dxfId="0" operator="notEqual">
      <formula>0</formula>
    </cfRule>
  </conditionalFormatting>
  <conditionalFormatting sqref="L40">
    <cfRule type="cellIs" priority="1110" dxfId="15" operator="notEqual">
      <formula>$C40</formula>
    </cfRule>
  </conditionalFormatting>
  <conditionalFormatting sqref="D41:E41">
    <cfRule type="cellIs" priority="1109" dxfId="0" operator="notEqual">
      <formula>0</formula>
    </cfRule>
  </conditionalFormatting>
  <conditionalFormatting sqref="D40">
    <cfRule type="expression" priority="1108" dxfId="0">
      <formula>D41&gt;0</formula>
    </cfRule>
  </conditionalFormatting>
  <conditionalFormatting sqref="E70">
    <cfRule type="expression" priority="1075" dxfId="0">
      <formula>E71&gt;0</formula>
    </cfRule>
  </conditionalFormatting>
  <conditionalFormatting sqref="F41">
    <cfRule type="cellIs" priority="1104" dxfId="0" operator="notEqual">
      <formula>0</formula>
    </cfRule>
  </conditionalFormatting>
  <conditionalFormatting sqref="F40">
    <cfRule type="expression" priority="1103" dxfId="0">
      <formula>F41&gt;0</formula>
    </cfRule>
  </conditionalFormatting>
  <conditionalFormatting sqref="G41">
    <cfRule type="cellIs" priority="1096" dxfId="0" operator="notEqual">
      <formula>0</formula>
    </cfRule>
  </conditionalFormatting>
  <conditionalFormatting sqref="G40">
    <cfRule type="expression" priority="1095" dxfId="0">
      <formula>G41&gt;0</formula>
    </cfRule>
  </conditionalFormatting>
  <conditionalFormatting sqref="L46">
    <cfRule type="cellIs" priority="1094" dxfId="15" operator="notEqual">
      <formula>$C46</formula>
    </cfRule>
  </conditionalFormatting>
  <conditionalFormatting sqref="D47:E47">
    <cfRule type="cellIs" priority="1093" dxfId="0" operator="notEqual">
      <formula>0</formula>
    </cfRule>
  </conditionalFormatting>
  <conditionalFormatting sqref="D46">
    <cfRule type="expression" priority="1092" dxfId="0">
      <formula>D47&gt;0</formula>
    </cfRule>
  </conditionalFormatting>
  <conditionalFormatting sqref="E46">
    <cfRule type="expression" priority="1091" dxfId="0">
      <formula>E47&gt;0</formula>
    </cfRule>
  </conditionalFormatting>
  <conditionalFormatting sqref="F47">
    <cfRule type="cellIs" priority="1088" dxfId="0" operator="notEqual">
      <formula>0</formula>
    </cfRule>
  </conditionalFormatting>
  <conditionalFormatting sqref="F46">
    <cfRule type="expression" priority="1087" dxfId="0">
      <formula>F47&gt;0</formula>
    </cfRule>
  </conditionalFormatting>
  <conditionalFormatting sqref="G80">
    <cfRule type="cellIs" priority="1048" dxfId="0" operator="notEqual">
      <formula>0</formula>
    </cfRule>
  </conditionalFormatting>
  <conditionalFormatting sqref="G46">
    <cfRule type="expression" priority="1079" dxfId="0">
      <formula>G47&gt;0</formula>
    </cfRule>
  </conditionalFormatting>
  <conditionalFormatting sqref="L70">
    <cfRule type="cellIs" priority="1078" dxfId="15" operator="notEqual">
      <formula>$C70</formula>
    </cfRule>
  </conditionalFormatting>
  <conditionalFormatting sqref="D71:E71">
    <cfRule type="cellIs" priority="1077" dxfId="0" operator="notEqual">
      <formula>0</formula>
    </cfRule>
  </conditionalFormatting>
  <conditionalFormatting sqref="D70">
    <cfRule type="expression" priority="1076" dxfId="0">
      <formula>D71&gt;0</formula>
    </cfRule>
  </conditionalFormatting>
  <conditionalFormatting sqref="F71">
    <cfRule type="cellIs" priority="1072" dxfId="0" operator="notEqual">
      <formula>0</formula>
    </cfRule>
  </conditionalFormatting>
  <conditionalFormatting sqref="F70">
    <cfRule type="expression" priority="1071" dxfId="0">
      <formula>F71&gt;0</formula>
    </cfRule>
  </conditionalFormatting>
  <conditionalFormatting sqref="G71">
    <cfRule type="cellIs" priority="1064" dxfId="0" operator="notEqual">
      <formula>0</formula>
    </cfRule>
  </conditionalFormatting>
  <conditionalFormatting sqref="G70">
    <cfRule type="expression" priority="1063" dxfId="0">
      <formula>G71&gt;0</formula>
    </cfRule>
  </conditionalFormatting>
  <conditionalFormatting sqref="D79">
    <cfRule type="expression" priority="1060" dxfId="0">
      <formula>D80&gt;0</formula>
    </cfRule>
  </conditionalFormatting>
  <conditionalFormatting sqref="L79">
    <cfRule type="cellIs" priority="1062" dxfId="15" operator="notEqual">
      <formula>$C79</formula>
    </cfRule>
  </conditionalFormatting>
  <conditionalFormatting sqref="D80:E80">
    <cfRule type="cellIs" priority="1061" dxfId="0" operator="notEqual">
      <formula>0</formula>
    </cfRule>
  </conditionalFormatting>
  <conditionalFormatting sqref="E79">
    <cfRule type="expression" priority="1059" dxfId="0">
      <formula>E80&gt;0</formula>
    </cfRule>
  </conditionalFormatting>
  <conditionalFormatting sqref="F80">
    <cfRule type="cellIs" priority="1056" dxfId="0" operator="notEqual">
      <formula>0</formula>
    </cfRule>
  </conditionalFormatting>
  <conditionalFormatting sqref="F79">
    <cfRule type="expression" priority="1055" dxfId="0">
      <formula>F80&gt;0</formula>
    </cfRule>
  </conditionalFormatting>
  <conditionalFormatting sqref="G79">
    <cfRule type="expression" priority="1047" dxfId="0">
      <formula>G80&gt;0</formula>
    </cfRule>
  </conditionalFormatting>
  <conditionalFormatting sqref="D87">
    <cfRule type="expression" priority="1012" dxfId="0">
      <formula>D88&gt;0</formula>
    </cfRule>
  </conditionalFormatting>
  <conditionalFormatting sqref="L87">
    <cfRule type="cellIs" priority="1014" dxfId="15" operator="notEqual">
      <formula>$C87</formula>
    </cfRule>
  </conditionalFormatting>
  <conditionalFormatting sqref="D88:E88">
    <cfRule type="cellIs" priority="1013" dxfId="0" operator="notEqual">
      <formula>0</formula>
    </cfRule>
  </conditionalFormatting>
  <conditionalFormatting sqref="E87">
    <cfRule type="expression" priority="1011" dxfId="0">
      <formula>E88&gt;0</formula>
    </cfRule>
  </conditionalFormatting>
  <conditionalFormatting sqref="F88">
    <cfRule type="cellIs" priority="1008" dxfId="0" operator="notEqual">
      <formula>0</formula>
    </cfRule>
  </conditionalFormatting>
  <conditionalFormatting sqref="F87">
    <cfRule type="expression" priority="1007" dxfId="0">
      <formula>F88&gt;0</formula>
    </cfRule>
  </conditionalFormatting>
  <conditionalFormatting sqref="G88">
    <cfRule type="cellIs" priority="1000" dxfId="0" operator="notEqual">
      <formula>0</formula>
    </cfRule>
  </conditionalFormatting>
  <conditionalFormatting sqref="G87">
    <cfRule type="expression" priority="999" dxfId="0">
      <formula>G88&gt;0</formula>
    </cfRule>
  </conditionalFormatting>
  <conditionalFormatting sqref="D96">
    <cfRule type="expression" priority="948" dxfId="0">
      <formula>D97&gt;0</formula>
    </cfRule>
  </conditionalFormatting>
  <conditionalFormatting sqref="L96">
    <cfRule type="cellIs" priority="950" dxfId="15" operator="notEqual">
      <formula>$C96</formula>
    </cfRule>
  </conditionalFormatting>
  <conditionalFormatting sqref="D97:E97">
    <cfRule type="cellIs" priority="949" dxfId="0" operator="notEqual">
      <formula>0</formula>
    </cfRule>
  </conditionalFormatting>
  <conditionalFormatting sqref="E96">
    <cfRule type="expression" priority="947" dxfId="0">
      <formula>E97&gt;0</formula>
    </cfRule>
  </conditionalFormatting>
  <conditionalFormatting sqref="F97">
    <cfRule type="cellIs" priority="944" dxfId="0" operator="notEqual">
      <formula>0</formula>
    </cfRule>
  </conditionalFormatting>
  <conditionalFormatting sqref="F96">
    <cfRule type="expression" priority="943" dxfId="0">
      <formula>F97&gt;0</formula>
    </cfRule>
  </conditionalFormatting>
  <conditionalFormatting sqref="G97">
    <cfRule type="cellIs" priority="936" dxfId="0" operator="notEqual">
      <formula>0</formula>
    </cfRule>
  </conditionalFormatting>
  <conditionalFormatting sqref="G96">
    <cfRule type="expression" priority="935" dxfId="0">
      <formula>G97&gt;0</formula>
    </cfRule>
  </conditionalFormatting>
  <conditionalFormatting sqref="K10">
    <cfRule type="expression" priority="899" dxfId="0">
      <formula>K11&gt;0</formula>
    </cfRule>
  </conditionalFormatting>
  <conditionalFormatting sqref="K18 K16">
    <cfRule type="cellIs" priority="898" dxfId="0" operator="notEqual">
      <formula>0</formula>
    </cfRule>
  </conditionalFormatting>
  <conditionalFormatting sqref="K17">
    <cfRule type="expression" priority="897" dxfId="0">
      <formula>K18&gt;0</formula>
    </cfRule>
  </conditionalFormatting>
  <conditionalFormatting sqref="K15">
    <cfRule type="expression" priority="896" dxfId="0">
      <formula>K16&gt;0</formula>
    </cfRule>
  </conditionalFormatting>
  <conditionalFormatting sqref="K20">
    <cfRule type="cellIs" priority="895" dxfId="0" operator="notEqual">
      <formula>0</formula>
    </cfRule>
  </conditionalFormatting>
  <conditionalFormatting sqref="K19">
    <cfRule type="expression" priority="894" dxfId="0">
      <formula>K20&gt;0</formula>
    </cfRule>
  </conditionalFormatting>
  <conditionalFormatting sqref="K25">
    <cfRule type="cellIs" priority="891" dxfId="0" operator="notEqual">
      <formula>0</formula>
    </cfRule>
  </conditionalFormatting>
  <conditionalFormatting sqref="K24">
    <cfRule type="expression" priority="890" dxfId="0">
      <formula>K25&gt;0</formula>
    </cfRule>
  </conditionalFormatting>
  <conditionalFormatting sqref="K55">
    <cfRule type="cellIs" priority="879" dxfId="0" operator="notEqual">
      <formula>0</formula>
    </cfRule>
  </conditionalFormatting>
  <conditionalFormatting sqref="K54">
    <cfRule type="expression" priority="878" dxfId="0">
      <formula>K55&gt;0</formula>
    </cfRule>
  </conditionalFormatting>
  <conditionalFormatting sqref="K34">
    <cfRule type="cellIs" priority="889" dxfId="0" operator="notEqual">
      <formula>0</formula>
    </cfRule>
  </conditionalFormatting>
  <conditionalFormatting sqref="K33">
    <cfRule type="expression" priority="888" dxfId="0">
      <formula>K34&gt;0</formula>
    </cfRule>
  </conditionalFormatting>
  <conditionalFormatting sqref="K50">
    <cfRule type="cellIs" priority="881" dxfId="0" operator="notEqual">
      <formula>0</formula>
    </cfRule>
  </conditionalFormatting>
  <conditionalFormatting sqref="K49">
    <cfRule type="expression" priority="880" dxfId="0">
      <formula>K50&gt;0</formula>
    </cfRule>
  </conditionalFormatting>
  <conditionalFormatting sqref="K58">
    <cfRule type="cellIs" priority="877" dxfId="0" operator="notEqual">
      <formula>0</formula>
    </cfRule>
  </conditionalFormatting>
  <conditionalFormatting sqref="K57">
    <cfRule type="expression" priority="876" dxfId="0">
      <formula>K58&gt;0</formula>
    </cfRule>
  </conditionalFormatting>
  <conditionalFormatting sqref="K61">
    <cfRule type="cellIs" priority="875" dxfId="0" operator="notEqual">
      <formula>0</formula>
    </cfRule>
  </conditionalFormatting>
  <conditionalFormatting sqref="K60">
    <cfRule type="expression" priority="874" dxfId="0">
      <formula>K61&gt;0</formula>
    </cfRule>
  </conditionalFormatting>
  <conditionalFormatting sqref="K66">
    <cfRule type="cellIs" priority="873" dxfId="0" operator="notEqual">
      <formula>0</formula>
    </cfRule>
  </conditionalFormatting>
  <conditionalFormatting sqref="K65">
    <cfRule type="expression" priority="872" dxfId="0">
      <formula>K66&gt;0</formula>
    </cfRule>
  </conditionalFormatting>
  <conditionalFormatting sqref="K74">
    <cfRule type="cellIs" priority="869" dxfId="0" operator="notEqual">
      <formula>0</formula>
    </cfRule>
  </conditionalFormatting>
  <conditionalFormatting sqref="K73">
    <cfRule type="expression" priority="868" dxfId="0">
      <formula>K74&gt;0</formula>
    </cfRule>
  </conditionalFormatting>
  <conditionalFormatting sqref="K27">
    <cfRule type="cellIs" priority="865" dxfId="0" operator="notEqual">
      <formula>0</formula>
    </cfRule>
  </conditionalFormatting>
  <conditionalFormatting sqref="K26">
    <cfRule type="expression" priority="864" dxfId="0">
      <formula>K27&gt;0</formula>
    </cfRule>
  </conditionalFormatting>
  <conditionalFormatting sqref="K68">
    <cfRule type="cellIs" priority="863" dxfId="0" operator="notEqual">
      <formula>0</formula>
    </cfRule>
  </conditionalFormatting>
  <conditionalFormatting sqref="K67">
    <cfRule type="expression" priority="862" dxfId="0">
      <formula>K68&gt;0</formula>
    </cfRule>
  </conditionalFormatting>
  <conditionalFormatting sqref="I54">
    <cfRule type="expression" priority="834" dxfId="0">
      <formula>I55&gt;0</formula>
    </cfRule>
  </conditionalFormatting>
  <conditionalFormatting sqref="K36">
    <cfRule type="cellIs" priority="861" dxfId="0" operator="notEqual">
      <formula>0</formula>
    </cfRule>
  </conditionalFormatting>
  <conditionalFormatting sqref="K35">
    <cfRule type="expression" priority="860" dxfId="0">
      <formula>K36&gt;0</formula>
    </cfRule>
  </conditionalFormatting>
  <conditionalFormatting sqref="I74">
    <cfRule type="cellIs" priority="825" dxfId="0" operator="notEqual">
      <formula>0</formula>
    </cfRule>
  </conditionalFormatting>
  <conditionalFormatting sqref="I73">
    <cfRule type="expression" priority="824" dxfId="0">
      <formula>I74&gt;0</formula>
    </cfRule>
  </conditionalFormatting>
  <conditionalFormatting sqref="I10">
    <cfRule type="expression" priority="855" dxfId="0">
      <formula>I11&gt;0</formula>
    </cfRule>
  </conditionalFormatting>
  <conditionalFormatting sqref="I18 I16">
    <cfRule type="cellIs" priority="854" dxfId="0" operator="notEqual">
      <formula>0</formula>
    </cfRule>
  </conditionalFormatting>
  <conditionalFormatting sqref="I17">
    <cfRule type="expression" priority="853" dxfId="0">
      <formula>I18&gt;0</formula>
    </cfRule>
  </conditionalFormatting>
  <conditionalFormatting sqref="I15">
    <cfRule type="expression" priority="852" dxfId="0">
      <formula>I16&gt;0</formula>
    </cfRule>
  </conditionalFormatting>
  <conditionalFormatting sqref="I20">
    <cfRule type="cellIs" priority="851" dxfId="0" operator="notEqual">
      <formula>0</formula>
    </cfRule>
  </conditionalFormatting>
  <conditionalFormatting sqref="I19">
    <cfRule type="expression" priority="850" dxfId="0">
      <formula>I20&gt;0</formula>
    </cfRule>
  </conditionalFormatting>
  <conditionalFormatting sqref="I25">
    <cfRule type="cellIs" priority="847" dxfId="0" operator="notEqual">
      <formula>0</formula>
    </cfRule>
  </conditionalFormatting>
  <conditionalFormatting sqref="I24">
    <cfRule type="expression" priority="846" dxfId="0">
      <formula>I25&gt;0</formula>
    </cfRule>
  </conditionalFormatting>
  <conditionalFormatting sqref="I55">
    <cfRule type="cellIs" priority="835" dxfId="0" operator="notEqual">
      <formula>0</formula>
    </cfRule>
  </conditionalFormatting>
  <conditionalFormatting sqref="I34">
    <cfRule type="cellIs" priority="845" dxfId="0" operator="notEqual">
      <formula>0</formula>
    </cfRule>
  </conditionalFormatting>
  <conditionalFormatting sqref="I33">
    <cfRule type="expression" priority="844" dxfId="0">
      <formula>I34&gt;0</formula>
    </cfRule>
  </conditionalFormatting>
  <conditionalFormatting sqref="I50">
    <cfRule type="cellIs" priority="837" dxfId="0" operator="notEqual">
      <formula>0</formula>
    </cfRule>
  </conditionalFormatting>
  <conditionalFormatting sqref="I49">
    <cfRule type="expression" priority="836" dxfId="0">
      <formula>I50&gt;0</formula>
    </cfRule>
  </conditionalFormatting>
  <conditionalFormatting sqref="I58">
    <cfRule type="cellIs" priority="833" dxfId="0" operator="notEqual">
      <formula>0</formula>
    </cfRule>
  </conditionalFormatting>
  <conditionalFormatting sqref="I57">
    <cfRule type="expression" priority="832" dxfId="0">
      <formula>I58&gt;0</formula>
    </cfRule>
  </conditionalFormatting>
  <conditionalFormatting sqref="I61">
    <cfRule type="cellIs" priority="831" dxfId="0" operator="notEqual">
      <formula>0</formula>
    </cfRule>
  </conditionalFormatting>
  <conditionalFormatting sqref="I60">
    <cfRule type="expression" priority="830" dxfId="0">
      <formula>I61&gt;0</formula>
    </cfRule>
  </conditionalFormatting>
  <conditionalFormatting sqref="I66">
    <cfRule type="cellIs" priority="829" dxfId="0" operator="notEqual">
      <formula>0</formula>
    </cfRule>
  </conditionalFormatting>
  <conditionalFormatting sqref="I65">
    <cfRule type="expression" priority="828" dxfId="0">
      <formula>I66&gt;0</formula>
    </cfRule>
  </conditionalFormatting>
  <conditionalFormatting sqref="I27">
    <cfRule type="cellIs" priority="821" dxfId="0" operator="notEqual">
      <formula>0</formula>
    </cfRule>
  </conditionalFormatting>
  <conditionalFormatting sqref="I26">
    <cfRule type="expression" priority="820" dxfId="0">
      <formula>I27&gt;0</formula>
    </cfRule>
  </conditionalFormatting>
  <conditionalFormatting sqref="I68">
    <cfRule type="cellIs" priority="819" dxfId="0" operator="notEqual">
      <formula>0</formula>
    </cfRule>
  </conditionalFormatting>
  <conditionalFormatting sqref="I67">
    <cfRule type="expression" priority="818" dxfId="0">
      <formula>I68&gt;0</formula>
    </cfRule>
  </conditionalFormatting>
  <conditionalFormatting sqref="I36">
    <cfRule type="cellIs" priority="817" dxfId="0" operator="notEqual">
      <formula>0</formula>
    </cfRule>
  </conditionalFormatting>
  <conditionalFormatting sqref="I35">
    <cfRule type="expression" priority="816" dxfId="0">
      <formula>I36&gt;0</formula>
    </cfRule>
  </conditionalFormatting>
  <conditionalFormatting sqref="J10">
    <cfRule type="expression" priority="807" dxfId="0">
      <formula>J11&gt;0</formula>
    </cfRule>
  </conditionalFormatting>
  <conditionalFormatting sqref="J18 J16">
    <cfRule type="cellIs" priority="806" dxfId="0" operator="notEqual">
      <formula>0</formula>
    </cfRule>
  </conditionalFormatting>
  <conditionalFormatting sqref="J17">
    <cfRule type="expression" priority="805" dxfId="0">
      <formula>J18&gt;0</formula>
    </cfRule>
  </conditionalFormatting>
  <conditionalFormatting sqref="H55">
    <cfRule type="cellIs" priority="729" dxfId="0" operator="notEqual">
      <formula>0</formula>
    </cfRule>
  </conditionalFormatting>
  <conditionalFormatting sqref="H54">
    <cfRule type="expression" priority="728" dxfId="0">
      <formula>H55&gt;0</formula>
    </cfRule>
  </conditionalFormatting>
  <conditionalFormatting sqref="H20">
    <cfRule type="cellIs" priority="745" dxfId="0" operator="notEqual">
      <formula>0</formula>
    </cfRule>
  </conditionalFormatting>
  <conditionalFormatting sqref="H19">
    <cfRule type="expression" priority="744" dxfId="0">
      <formula>H20&gt;0</formula>
    </cfRule>
  </conditionalFormatting>
  <conditionalFormatting sqref="H58">
    <cfRule type="cellIs" priority="727" dxfId="0" operator="notEqual">
      <formula>0</formula>
    </cfRule>
  </conditionalFormatting>
  <conditionalFormatting sqref="J34">
    <cfRule type="cellIs" priority="797" dxfId="0" operator="notEqual">
      <formula>0</formula>
    </cfRule>
  </conditionalFormatting>
  <conditionalFormatting sqref="J33">
    <cfRule type="expression" priority="796" dxfId="0">
      <formula>J34&gt;0</formula>
    </cfRule>
  </conditionalFormatting>
  <conditionalFormatting sqref="H73">
    <cfRule type="expression" priority="718" dxfId="0">
      <formula>H74&gt;0</formula>
    </cfRule>
  </conditionalFormatting>
  <conditionalFormatting sqref="H27">
    <cfRule type="cellIs" priority="715" dxfId="0" operator="notEqual">
      <formula>0</formula>
    </cfRule>
  </conditionalFormatting>
  <conditionalFormatting sqref="H15">
    <cfRule type="expression" priority="746" dxfId="0">
      <formula>H16&gt;0</formula>
    </cfRule>
  </conditionalFormatting>
  <conditionalFormatting sqref="H57">
    <cfRule type="expression" priority="726" dxfId="0">
      <formula>H58&gt;0</formula>
    </cfRule>
  </conditionalFormatting>
  <conditionalFormatting sqref="H61">
    <cfRule type="cellIs" priority="725" dxfId="0" operator="notEqual">
      <formula>0</formula>
    </cfRule>
  </conditionalFormatting>
  <conditionalFormatting sqref="H60">
    <cfRule type="expression" priority="724" dxfId="0">
      <formula>H61&gt;0</formula>
    </cfRule>
  </conditionalFormatting>
  <conditionalFormatting sqref="H74">
    <cfRule type="cellIs" priority="719" dxfId="0" operator="notEqual">
      <formula>0</formula>
    </cfRule>
  </conditionalFormatting>
  <conditionalFormatting sqref="H26">
    <cfRule type="expression" priority="714" dxfId="0">
      <formula>H27&gt;0</formula>
    </cfRule>
  </conditionalFormatting>
  <conditionalFormatting sqref="J15">
    <cfRule type="expression" priority="804" dxfId="0">
      <formula>J16&gt;0</formula>
    </cfRule>
  </conditionalFormatting>
  <conditionalFormatting sqref="J20">
    <cfRule type="cellIs" priority="803" dxfId="0" operator="notEqual">
      <formula>0</formula>
    </cfRule>
  </conditionalFormatting>
  <conditionalFormatting sqref="J19">
    <cfRule type="expression" priority="802" dxfId="0">
      <formula>J20&gt;0</formula>
    </cfRule>
  </conditionalFormatting>
  <conditionalFormatting sqref="J25">
    <cfRule type="cellIs" priority="799" dxfId="0" operator="notEqual">
      <formula>0</formula>
    </cfRule>
  </conditionalFormatting>
  <conditionalFormatting sqref="J24">
    <cfRule type="expression" priority="798" dxfId="0">
      <formula>J25&gt;0</formula>
    </cfRule>
  </conditionalFormatting>
  <conditionalFormatting sqref="J55">
    <cfRule type="cellIs" priority="787" dxfId="0" operator="notEqual">
      <formula>0</formula>
    </cfRule>
  </conditionalFormatting>
  <conditionalFormatting sqref="J54">
    <cfRule type="expression" priority="786" dxfId="0">
      <formula>J55&gt;0</formula>
    </cfRule>
  </conditionalFormatting>
  <conditionalFormatting sqref="J74">
    <cfRule type="cellIs" priority="777" dxfId="0" operator="notEqual">
      <formula>0</formula>
    </cfRule>
  </conditionalFormatting>
  <conditionalFormatting sqref="J50">
    <cfRule type="cellIs" priority="789" dxfId="0" operator="notEqual">
      <formula>0</formula>
    </cfRule>
  </conditionalFormatting>
  <conditionalFormatting sqref="J49">
    <cfRule type="expression" priority="788" dxfId="0">
      <formula>J50&gt;0</formula>
    </cfRule>
  </conditionalFormatting>
  <conditionalFormatting sqref="J58">
    <cfRule type="cellIs" priority="785" dxfId="0" operator="notEqual">
      <formula>0</formula>
    </cfRule>
  </conditionalFormatting>
  <conditionalFormatting sqref="J57">
    <cfRule type="expression" priority="784" dxfId="0">
      <formula>J58&gt;0</formula>
    </cfRule>
  </conditionalFormatting>
  <conditionalFormatting sqref="J61">
    <cfRule type="cellIs" priority="783" dxfId="0" operator="notEqual">
      <formula>0</formula>
    </cfRule>
  </conditionalFormatting>
  <conditionalFormatting sqref="J60">
    <cfRule type="expression" priority="782" dxfId="0">
      <formula>J61&gt;0</formula>
    </cfRule>
  </conditionalFormatting>
  <conditionalFormatting sqref="J66">
    <cfRule type="cellIs" priority="781" dxfId="0" operator="notEqual">
      <formula>0</formula>
    </cfRule>
  </conditionalFormatting>
  <conditionalFormatting sqref="J65">
    <cfRule type="expression" priority="780" dxfId="0">
      <formula>J66&gt;0</formula>
    </cfRule>
  </conditionalFormatting>
  <conditionalFormatting sqref="J31">
    <cfRule type="cellIs" priority="759" dxfId="0" operator="notEqual">
      <formula>0</formula>
    </cfRule>
  </conditionalFormatting>
  <conditionalFormatting sqref="J73">
    <cfRule type="expression" priority="776" dxfId="0">
      <formula>J74&gt;0</formula>
    </cfRule>
  </conditionalFormatting>
  <conditionalFormatting sqref="J27">
    <cfRule type="cellIs" priority="773" dxfId="0" operator="notEqual">
      <formula>0</formula>
    </cfRule>
  </conditionalFormatting>
  <conditionalFormatting sqref="J26">
    <cfRule type="expression" priority="772" dxfId="0">
      <formula>J27&gt;0</formula>
    </cfRule>
  </conditionalFormatting>
  <conditionalFormatting sqref="J68">
    <cfRule type="cellIs" priority="771" dxfId="0" operator="notEqual">
      <formula>0</formula>
    </cfRule>
  </conditionalFormatting>
  <conditionalFormatting sqref="J67">
    <cfRule type="expression" priority="770" dxfId="0">
      <formula>J68&gt;0</formula>
    </cfRule>
  </conditionalFormatting>
  <conditionalFormatting sqref="J36">
    <cfRule type="cellIs" priority="769" dxfId="0" operator="notEqual">
      <formula>0</formula>
    </cfRule>
  </conditionalFormatting>
  <conditionalFormatting sqref="J35">
    <cfRule type="expression" priority="768" dxfId="0">
      <formula>J36&gt;0</formula>
    </cfRule>
  </conditionalFormatting>
  <conditionalFormatting sqref="J30">
    <cfRule type="expression" priority="758" dxfId="0">
      <formula>J31&gt;0</formula>
    </cfRule>
  </conditionalFormatting>
  <conditionalFormatting sqref="H18 H16">
    <cfRule type="cellIs" priority="748" dxfId="0" operator="notEqual">
      <formula>0</formula>
    </cfRule>
  </conditionalFormatting>
  <conditionalFormatting sqref="H17">
    <cfRule type="expression" priority="747" dxfId="0">
      <formula>H18&gt;0</formula>
    </cfRule>
  </conditionalFormatting>
  <conditionalFormatting sqref="K31">
    <cfRule type="cellIs" priority="763" dxfId="0" operator="notEqual">
      <formula>0</formula>
    </cfRule>
  </conditionalFormatting>
  <conditionalFormatting sqref="K30">
    <cfRule type="expression" priority="762" dxfId="0">
      <formula>K31&gt;0</formula>
    </cfRule>
  </conditionalFormatting>
  <conditionalFormatting sqref="I31">
    <cfRule type="cellIs" priority="761" dxfId="0" operator="notEqual">
      <formula>0</formula>
    </cfRule>
  </conditionalFormatting>
  <conditionalFormatting sqref="I30">
    <cfRule type="expression" priority="760" dxfId="0">
      <formula>I31&gt;0</formula>
    </cfRule>
  </conditionalFormatting>
  <conditionalFormatting sqref="H10">
    <cfRule type="expression" priority="749" dxfId="0">
      <formula>H11&gt;0</formula>
    </cfRule>
  </conditionalFormatting>
  <conditionalFormatting sqref="H49">
    <cfRule type="expression" priority="730" dxfId="0">
      <formula>H50&gt;0</formula>
    </cfRule>
  </conditionalFormatting>
  <conditionalFormatting sqref="H68">
    <cfRule type="cellIs" priority="713" dxfId="0" operator="notEqual">
      <formula>0</formula>
    </cfRule>
  </conditionalFormatting>
  <conditionalFormatting sqref="H67">
    <cfRule type="expression" priority="712" dxfId="0">
      <formula>H68&gt;0</formula>
    </cfRule>
  </conditionalFormatting>
  <conditionalFormatting sqref="H25">
    <cfRule type="cellIs" priority="741" dxfId="0" operator="notEqual">
      <formula>0</formula>
    </cfRule>
  </conditionalFormatting>
  <conditionalFormatting sqref="H24">
    <cfRule type="expression" priority="740" dxfId="0">
      <formula>H25&gt;0</formula>
    </cfRule>
  </conditionalFormatting>
  <conditionalFormatting sqref="H34">
    <cfRule type="cellIs" priority="739" dxfId="0" operator="notEqual">
      <formula>0</formula>
    </cfRule>
  </conditionalFormatting>
  <conditionalFormatting sqref="H33">
    <cfRule type="expression" priority="738" dxfId="0">
      <formula>H34&gt;0</formula>
    </cfRule>
  </conditionalFormatting>
  <conditionalFormatting sqref="H50">
    <cfRule type="cellIs" priority="731" dxfId="0" operator="notEqual">
      <formula>0</formula>
    </cfRule>
  </conditionalFormatting>
  <conditionalFormatting sqref="H36">
    <cfRule type="cellIs" priority="711" dxfId="0" operator="notEqual">
      <formula>0</formula>
    </cfRule>
  </conditionalFormatting>
  <conditionalFormatting sqref="H35">
    <cfRule type="expression" priority="710" dxfId="0">
      <formula>H36&gt;0</formula>
    </cfRule>
  </conditionalFormatting>
  <conditionalFormatting sqref="H66">
    <cfRule type="cellIs" priority="723" dxfId="0" operator="notEqual">
      <formula>0</formula>
    </cfRule>
  </conditionalFormatting>
  <conditionalFormatting sqref="H65">
    <cfRule type="expression" priority="722" dxfId="0">
      <formula>H66&gt;0</formula>
    </cfRule>
  </conditionalFormatting>
  <conditionalFormatting sqref="H13">
    <cfRule type="cellIs" priority="695" dxfId="0" operator="notEqual">
      <formula>0</formula>
    </cfRule>
  </conditionalFormatting>
  <conditionalFormatting sqref="H12">
    <cfRule type="expression" priority="694" dxfId="0">
      <formula>H13&gt;0</formula>
    </cfRule>
  </conditionalFormatting>
  <conditionalFormatting sqref="K13">
    <cfRule type="cellIs" priority="701" dxfId="0" operator="notEqual">
      <formula>0</formula>
    </cfRule>
  </conditionalFormatting>
  <conditionalFormatting sqref="K12">
    <cfRule type="expression" priority="700" dxfId="0">
      <formula>K13&gt;0</formula>
    </cfRule>
  </conditionalFormatting>
  <conditionalFormatting sqref="H31">
    <cfRule type="cellIs" priority="705" dxfId="0" operator="notEqual">
      <formula>0</formula>
    </cfRule>
  </conditionalFormatting>
  <conditionalFormatting sqref="H30">
    <cfRule type="expression" priority="704" dxfId="0">
      <formula>H31&gt;0</formula>
    </cfRule>
  </conditionalFormatting>
  <conditionalFormatting sqref="I13">
    <cfRule type="cellIs" priority="699" dxfId="0" operator="notEqual">
      <formula>0</formula>
    </cfRule>
  </conditionalFormatting>
  <conditionalFormatting sqref="I12">
    <cfRule type="expression" priority="698" dxfId="0">
      <formula>I13&gt;0</formula>
    </cfRule>
  </conditionalFormatting>
  <conditionalFormatting sqref="J13">
    <cfRule type="cellIs" priority="697" dxfId="0" operator="notEqual">
      <formula>0</formula>
    </cfRule>
  </conditionalFormatting>
  <conditionalFormatting sqref="J12">
    <cfRule type="expression" priority="696" dxfId="0">
      <formula>J13&gt;0</formula>
    </cfRule>
  </conditionalFormatting>
  <conditionalFormatting sqref="K41">
    <cfRule type="cellIs" priority="677" dxfId="0" operator="notEqual">
      <formula>0</formula>
    </cfRule>
  </conditionalFormatting>
  <conditionalFormatting sqref="K40">
    <cfRule type="expression" priority="676" dxfId="0">
      <formula>K41&gt;0</formula>
    </cfRule>
  </conditionalFormatting>
  <conditionalFormatting sqref="K71">
    <cfRule type="cellIs" priority="661" dxfId="0" operator="notEqual">
      <formula>0</formula>
    </cfRule>
  </conditionalFormatting>
  <conditionalFormatting sqref="K70">
    <cfRule type="expression" priority="660" dxfId="0">
      <formula>K71&gt;0</formula>
    </cfRule>
  </conditionalFormatting>
  <conditionalFormatting sqref="I41">
    <cfRule type="cellIs" priority="675" dxfId="0" operator="notEqual">
      <formula>0</formula>
    </cfRule>
  </conditionalFormatting>
  <conditionalFormatting sqref="I40">
    <cfRule type="expression" priority="674" dxfId="0">
      <formula>I41&gt;0</formula>
    </cfRule>
  </conditionalFormatting>
  <conditionalFormatting sqref="J41">
    <cfRule type="cellIs" priority="673" dxfId="0" operator="notEqual">
      <formula>0</formula>
    </cfRule>
  </conditionalFormatting>
  <conditionalFormatting sqref="J40">
    <cfRule type="expression" priority="672" dxfId="0">
      <formula>J41&gt;0</formula>
    </cfRule>
  </conditionalFormatting>
  <conditionalFormatting sqref="H41">
    <cfRule type="cellIs" priority="671" dxfId="0" operator="notEqual">
      <formula>0</formula>
    </cfRule>
  </conditionalFormatting>
  <conditionalFormatting sqref="H40">
    <cfRule type="expression" priority="670" dxfId="0">
      <formula>H41&gt;0</formula>
    </cfRule>
  </conditionalFormatting>
  <conditionalFormatting sqref="K47">
    <cfRule type="cellIs" priority="669" dxfId="0" operator="notEqual">
      <formula>0</formula>
    </cfRule>
  </conditionalFormatting>
  <conditionalFormatting sqref="K46">
    <cfRule type="expression" priority="668" dxfId="0">
      <formula>K47&gt;0</formula>
    </cfRule>
  </conditionalFormatting>
  <conditionalFormatting sqref="I47">
    <cfRule type="cellIs" priority="667" dxfId="0" operator="notEqual">
      <formula>0</formula>
    </cfRule>
  </conditionalFormatting>
  <conditionalFormatting sqref="I46">
    <cfRule type="expression" priority="666" dxfId="0">
      <formula>I47&gt;0</formula>
    </cfRule>
  </conditionalFormatting>
  <conditionalFormatting sqref="J47">
    <cfRule type="cellIs" priority="665" dxfId="0" operator="notEqual">
      <formula>0</formula>
    </cfRule>
  </conditionalFormatting>
  <conditionalFormatting sqref="J46">
    <cfRule type="expression" priority="664" dxfId="0">
      <formula>J47&gt;0</formula>
    </cfRule>
  </conditionalFormatting>
  <conditionalFormatting sqref="H47">
    <cfRule type="cellIs" priority="663" dxfId="0" operator="notEqual">
      <formula>0</formula>
    </cfRule>
  </conditionalFormatting>
  <conditionalFormatting sqref="H46">
    <cfRule type="expression" priority="662" dxfId="0">
      <formula>H47&gt;0</formula>
    </cfRule>
  </conditionalFormatting>
  <conditionalFormatting sqref="I71">
    <cfRule type="cellIs" priority="659" dxfId="0" operator="notEqual">
      <formula>0</formula>
    </cfRule>
  </conditionalFormatting>
  <conditionalFormatting sqref="I70">
    <cfRule type="expression" priority="658" dxfId="0">
      <formula>I71&gt;0</formula>
    </cfRule>
  </conditionalFormatting>
  <conditionalFormatting sqref="J71">
    <cfRule type="cellIs" priority="657" dxfId="0" operator="notEqual">
      <formula>0</formula>
    </cfRule>
  </conditionalFormatting>
  <conditionalFormatting sqref="J70">
    <cfRule type="expression" priority="656" dxfId="0">
      <formula>J71&gt;0</formula>
    </cfRule>
  </conditionalFormatting>
  <conditionalFormatting sqref="H71">
    <cfRule type="cellIs" priority="655" dxfId="0" operator="notEqual">
      <formula>0</formula>
    </cfRule>
  </conditionalFormatting>
  <conditionalFormatting sqref="H70">
    <cfRule type="expression" priority="654" dxfId="0">
      <formula>H71&gt;0</formula>
    </cfRule>
  </conditionalFormatting>
  <conditionalFormatting sqref="K80">
    <cfRule type="cellIs" priority="653" dxfId="0" operator="notEqual">
      <formula>0</formula>
    </cfRule>
  </conditionalFormatting>
  <conditionalFormatting sqref="K79">
    <cfRule type="expression" priority="652" dxfId="0">
      <formula>K80&gt;0</formula>
    </cfRule>
  </conditionalFormatting>
  <conditionalFormatting sqref="I80">
    <cfRule type="cellIs" priority="651" dxfId="0" operator="notEqual">
      <formula>0</formula>
    </cfRule>
  </conditionalFormatting>
  <conditionalFormatting sqref="I79">
    <cfRule type="expression" priority="650" dxfId="0">
      <formula>I80&gt;0</formula>
    </cfRule>
  </conditionalFormatting>
  <conditionalFormatting sqref="J80">
    <cfRule type="cellIs" priority="649" dxfId="0" operator="notEqual">
      <formula>0</formula>
    </cfRule>
  </conditionalFormatting>
  <conditionalFormatting sqref="J79">
    <cfRule type="expression" priority="648" dxfId="0">
      <formula>J80&gt;0</formula>
    </cfRule>
  </conditionalFormatting>
  <conditionalFormatting sqref="H80">
    <cfRule type="cellIs" priority="647" dxfId="0" operator="notEqual">
      <formula>0</formula>
    </cfRule>
  </conditionalFormatting>
  <conditionalFormatting sqref="H79">
    <cfRule type="expression" priority="646" dxfId="0">
      <formula>H80&gt;0</formula>
    </cfRule>
  </conditionalFormatting>
  <conditionalFormatting sqref="K88">
    <cfRule type="cellIs" priority="629" dxfId="0" operator="notEqual">
      <formula>0</formula>
    </cfRule>
  </conditionalFormatting>
  <conditionalFormatting sqref="K87">
    <cfRule type="expression" priority="628" dxfId="0">
      <formula>K88&gt;0</formula>
    </cfRule>
  </conditionalFormatting>
  <conditionalFormatting sqref="I88">
    <cfRule type="cellIs" priority="627" dxfId="0" operator="notEqual">
      <formula>0</formula>
    </cfRule>
  </conditionalFormatting>
  <conditionalFormatting sqref="I87">
    <cfRule type="expression" priority="626" dxfId="0">
      <formula>I88&gt;0</formula>
    </cfRule>
  </conditionalFormatting>
  <conditionalFormatting sqref="J88">
    <cfRule type="cellIs" priority="625" dxfId="0" operator="notEqual">
      <formula>0</formula>
    </cfRule>
  </conditionalFormatting>
  <conditionalFormatting sqref="J87">
    <cfRule type="expression" priority="624" dxfId="0">
      <formula>J88&gt;0</formula>
    </cfRule>
  </conditionalFormatting>
  <conditionalFormatting sqref="H88">
    <cfRule type="cellIs" priority="623" dxfId="0" operator="notEqual">
      <formula>0</formula>
    </cfRule>
  </conditionalFormatting>
  <conditionalFormatting sqref="H87">
    <cfRule type="expression" priority="622" dxfId="0">
      <formula>H88&gt;0</formula>
    </cfRule>
  </conditionalFormatting>
  <conditionalFormatting sqref="K97">
    <cfRule type="cellIs" priority="597" dxfId="0" operator="notEqual">
      <formula>0</formula>
    </cfRule>
  </conditionalFormatting>
  <conditionalFormatting sqref="K96">
    <cfRule type="expression" priority="596" dxfId="0">
      <formula>K97&gt;0</formula>
    </cfRule>
  </conditionalFormatting>
  <conditionalFormatting sqref="I97">
    <cfRule type="cellIs" priority="595" dxfId="0" operator="notEqual">
      <formula>0</formula>
    </cfRule>
  </conditionalFormatting>
  <conditionalFormatting sqref="I96">
    <cfRule type="expression" priority="594" dxfId="0">
      <formula>I97&gt;0</formula>
    </cfRule>
  </conditionalFormatting>
  <conditionalFormatting sqref="J97">
    <cfRule type="cellIs" priority="593" dxfId="0" operator="notEqual">
      <formula>0</formula>
    </cfRule>
  </conditionalFormatting>
  <conditionalFormatting sqref="J96">
    <cfRule type="expression" priority="592" dxfId="0">
      <formula>J97&gt;0</formula>
    </cfRule>
  </conditionalFormatting>
  <conditionalFormatting sqref="H97">
    <cfRule type="cellIs" priority="591" dxfId="0" operator="notEqual">
      <formula>0</formula>
    </cfRule>
  </conditionalFormatting>
  <conditionalFormatting sqref="H96">
    <cfRule type="expression" priority="590" dxfId="0">
      <formula>H97&gt;0</formula>
    </cfRule>
  </conditionalFormatting>
  <conditionalFormatting sqref="E82">
    <cfRule type="expression" priority="546" dxfId="0">
      <formula>E83&gt;0</formula>
    </cfRule>
  </conditionalFormatting>
  <conditionalFormatting sqref="G83">
    <cfRule type="cellIs" priority="535" dxfId="0" operator="notEqual">
      <formula>0</formula>
    </cfRule>
  </conditionalFormatting>
  <conditionalFormatting sqref="D82">
    <cfRule type="expression" priority="547" dxfId="0">
      <formula>D83&gt;0</formula>
    </cfRule>
  </conditionalFormatting>
  <conditionalFormatting sqref="L82">
    <cfRule type="cellIs" priority="549" dxfId="15" operator="notEqual">
      <formula>$C82</formula>
    </cfRule>
  </conditionalFormatting>
  <conditionalFormatting sqref="D83:E83">
    <cfRule type="cellIs" priority="548" dxfId="0" operator="notEqual">
      <formula>0</formula>
    </cfRule>
  </conditionalFormatting>
  <conditionalFormatting sqref="F83">
    <cfRule type="cellIs" priority="543" dxfId="0" operator="notEqual">
      <formula>0</formula>
    </cfRule>
  </conditionalFormatting>
  <conditionalFormatting sqref="F82">
    <cfRule type="expression" priority="542" dxfId="0">
      <formula>F83&gt;0</formula>
    </cfRule>
  </conditionalFormatting>
  <conditionalFormatting sqref="G82">
    <cfRule type="expression" priority="534" dxfId="0">
      <formula>G83&gt;0</formula>
    </cfRule>
  </conditionalFormatting>
  <conditionalFormatting sqref="K83">
    <cfRule type="cellIs" priority="533" dxfId="0" operator="notEqual">
      <formula>0</formula>
    </cfRule>
  </conditionalFormatting>
  <conditionalFormatting sqref="K82">
    <cfRule type="expression" priority="532" dxfId="0">
      <formula>K83&gt;0</formula>
    </cfRule>
  </conditionalFormatting>
  <conditionalFormatting sqref="I83">
    <cfRule type="cellIs" priority="531" dxfId="0" operator="notEqual">
      <formula>0</formula>
    </cfRule>
  </conditionalFormatting>
  <conditionalFormatting sqref="I82">
    <cfRule type="expression" priority="530" dxfId="0">
      <formula>I83&gt;0</formula>
    </cfRule>
  </conditionalFormatting>
  <conditionalFormatting sqref="J83">
    <cfRule type="cellIs" priority="529" dxfId="0" operator="notEqual">
      <formula>0</formula>
    </cfRule>
  </conditionalFormatting>
  <conditionalFormatting sqref="J82">
    <cfRule type="expression" priority="528" dxfId="0">
      <formula>J83&gt;0</formula>
    </cfRule>
  </conditionalFormatting>
  <conditionalFormatting sqref="H83">
    <cfRule type="cellIs" priority="527" dxfId="0" operator="notEqual">
      <formula>0</formula>
    </cfRule>
  </conditionalFormatting>
  <conditionalFormatting sqref="H82">
    <cfRule type="expression" priority="526" dxfId="0">
      <formula>H83&gt;0</formula>
    </cfRule>
  </conditionalFormatting>
  <conditionalFormatting sqref="L37">
    <cfRule type="cellIs" priority="525" dxfId="15" operator="notEqual">
      <formula>$C37</formula>
    </cfRule>
  </conditionalFormatting>
  <conditionalFormatting sqref="D38:E38">
    <cfRule type="cellIs" priority="524" dxfId="0" operator="notEqual">
      <formula>0</formula>
    </cfRule>
  </conditionalFormatting>
  <conditionalFormatting sqref="D37">
    <cfRule type="expression" priority="523" dxfId="0">
      <formula>D38&gt;0</formula>
    </cfRule>
  </conditionalFormatting>
  <conditionalFormatting sqref="E37">
    <cfRule type="expression" priority="522" dxfId="0">
      <formula>E38&gt;0</formula>
    </cfRule>
  </conditionalFormatting>
  <conditionalFormatting sqref="F38">
    <cfRule type="cellIs" priority="519" dxfId="0" operator="notEqual">
      <formula>0</formula>
    </cfRule>
  </conditionalFormatting>
  <conditionalFormatting sqref="F37">
    <cfRule type="expression" priority="518" dxfId="0">
      <formula>F38&gt;0</formula>
    </cfRule>
  </conditionalFormatting>
  <conditionalFormatting sqref="G38">
    <cfRule type="cellIs" priority="511" dxfId="0" operator="notEqual">
      <formula>0</formula>
    </cfRule>
  </conditionalFormatting>
  <conditionalFormatting sqref="G37">
    <cfRule type="expression" priority="510" dxfId="0">
      <formula>G38&gt;0</formula>
    </cfRule>
  </conditionalFormatting>
  <conditionalFormatting sqref="K38">
    <cfRule type="cellIs" priority="509" dxfId="0" operator="notEqual">
      <formula>0</formula>
    </cfRule>
  </conditionalFormatting>
  <conditionalFormatting sqref="K37">
    <cfRule type="expression" priority="508" dxfId="0">
      <formula>K38&gt;0</formula>
    </cfRule>
  </conditionalFormatting>
  <conditionalFormatting sqref="I38">
    <cfRule type="cellIs" priority="507" dxfId="0" operator="notEqual">
      <formula>0</formula>
    </cfRule>
  </conditionalFormatting>
  <conditionalFormatting sqref="I37">
    <cfRule type="expression" priority="506" dxfId="0">
      <formula>I38&gt;0</formula>
    </cfRule>
  </conditionalFormatting>
  <conditionalFormatting sqref="J38">
    <cfRule type="cellIs" priority="505" dxfId="0" operator="notEqual">
      <formula>0</formula>
    </cfRule>
  </conditionalFormatting>
  <conditionalFormatting sqref="J37">
    <cfRule type="expression" priority="504" dxfId="0">
      <formula>J38&gt;0</formula>
    </cfRule>
  </conditionalFormatting>
  <conditionalFormatting sqref="H38">
    <cfRule type="cellIs" priority="503" dxfId="0" operator="notEqual">
      <formula>0</formula>
    </cfRule>
  </conditionalFormatting>
  <conditionalFormatting sqref="H37">
    <cfRule type="expression" priority="502" dxfId="0">
      <formula>H38&gt;0</formula>
    </cfRule>
  </conditionalFormatting>
  <conditionalFormatting sqref="E43">
    <cfRule type="expression" priority="498" dxfId="0">
      <formula>E44&gt;0</formula>
    </cfRule>
  </conditionalFormatting>
  <conditionalFormatting sqref="L43">
    <cfRule type="cellIs" priority="501" dxfId="15" operator="notEqual">
      <formula>$C43</formula>
    </cfRule>
  </conditionalFormatting>
  <conditionalFormatting sqref="D44:E44">
    <cfRule type="cellIs" priority="500" dxfId="0" operator="notEqual">
      <formula>0</formula>
    </cfRule>
  </conditionalFormatting>
  <conditionalFormatting sqref="D43">
    <cfRule type="expression" priority="499" dxfId="0">
      <formula>D44&gt;0</formula>
    </cfRule>
  </conditionalFormatting>
  <conditionalFormatting sqref="F44">
    <cfRule type="cellIs" priority="495" dxfId="0" operator="notEqual">
      <formula>0</formula>
    </cfRule>
  </conditionalFormatting>
  <conditionalFormatting sqref="F43">
    <cfRule type="expression" priority="494" dxfId="0">
      <formula>F44&gt;0</formula>
    </cfRule>
  </conditionalFormatting>
  <conditionalFormatting sqref="G44">
    <cfRule type="cellIs" priority="487" dxfId="0" operator="notEqual">
      <formula>0</formula>
    </cfRule>
  </conditionalFormatting>
  <conditionalFormatting sqref="G43">
    <cfRule type="expression" priority="486" dxfId="0">
      <formula>G44&gt;0</formula>
    </cfRule>
  </conditionalFormatting>
  <conditionalFormatting sqref="K44">
    <cfRule type="cellIs" priority="485" dxfId="0" operator="notEqual">
      <formula>0</formula>
    </cfRule>
  </conditionalFormatting>
  <conditionalFormatting sqref="K43">
    <cfRule type="expression" priority="484" dxfId="0">
      <formula>K44&gt;0</formula>
    </cfRule>
  </conditionalFormatting>
  <conditionalFormatting sqref="I44">
    <cfRule type="cellIs" priority="483" dxfId="0" operator="notEqual">
      <formula>0</formula>
    </cfRule>
  </conditionalFormatting>
  <conditionalFormatting sqref="I43">
    <cfRule type="expression" priority="482" dxfId="0">
      <formula>I44&gt;0</formula>
    </cfRule>
  </conditionalFormatting>
  <conditionalFormatting sqref="J44">
    <cfRule type="cellIs" priority="481" dxfId="0" operator="notEqual">
      <formula>0</formula>
    </cfRule>
  </conditionalFormatting>
  <conditionalFormatting sqref="J43">
    <cfRule type="expression" priority="480" dxfId="0">
      <formula>J44&gt;0</formula>
    </cfRule>
  </conditionalFormatting>
  <conditionalFormatting sqref="H44">
    <cfRule type="cellIs" priority="479" dxfId="0" operator="notEqual">
      <formula>0</formula>
    </cfRule>
  </conditionalFormatting>
  <conditionalFormatting sqref="H43">
    <cfRule type="expression" priority="478" dxfId="0">
      <formula>H44&gt;0</formula>
    </cfRule>
  </conditionalFormatting>
  <conditionalFormatting sqref="E99">
    <cfRule type="expression" priority="378" dxfId="0">
      <formula>E100&gt;0</formula>
    </cfRule>
  </conditionalFormatting>
  <conditionalFormatting sqref="G100">
    <cfRule type="cellIs" priority="367" dxfId="0" operator="notEqual">
      <formula>0</formula>
    </cfRule>
  </conditionalFormatting>
  <conditionalFormatting sqref="D99">
    <cfRule type="expression" priority="379" dxfId="0">
      <formula>D100&gt;0</formula>
    </cfRule>
  </conditionalFormatting>
  <conditionalFormatting sqref="L99">
    <cfRule type="cellIs" priority="381" dxfId="15" operator="notEqual">
      <formula>$C99</formula>
    </cfRule>
  </conditionalFormatting>
  <conditionalFormatting sqref="D100:E100">
    <cfRule type="cellIs" priority="380" dxfId="0" operator="notEqual">
      <formula>0</formula>
    </cfRule>
  </conditionalFormatting>
  <conditionalFormatting sqref="F100">
    <cfRule type="cellIs" priority="375" dxfId="0" operator="notEqual">
      <formula>0</formula>
    </cfRule>
  </conditionalFormatting>
  <conditionalFormatting sqref="F99">
    <cfRule type="expression" priority="374" dxfId="0">
      <formula>F100&gt;0</formula>
    </cfRule>
  </conditionalFormatting>
  <conditionalFormatting sqref="G99">
    <cfRule type="expression" priority="366" dxfId="0">
      <formula>G100&gt;0</formula>
    </cfRule>
  </conditionalFormatting>
  <conditionalFormatting sqref="K100">
    <cfRule type="cellIs" priority="365" dxfId="0" operator="notEqual">
      <formula>0</formula>
    </cfRule>
  </conditionalFormatting>
  <conditionalFormatting sqref="K99">
    <cfRule type="expression" priority="364" dxfId="0">
      <formula>K100&gt;0</formula>
    </cfRule>
  </conditionalFormatting>
  <conditionalFormatting sqref="I100">
    <cfRule type="cellIs" priority="363" dxfId="0" operator="notEqual">
      <formula>0</formula>
    </cfRule>
  </conditionalFormatting>
  <conditionalFormatting sqref="I99">
    <cfRule type="expression" priority="362" dxfId="0">
      <formula>I100&gt;0</formula>
    </cfRule>
  </conditionalFormatting>
  <conditionalFormatting sqref="J100">
    <cfRule type="cellIs" priority="361" dxfId="0" operator="notEqual">
      <formula>0</formula>
    </cfRule>
  </conditionalFormatting>
  <conditionalFormatting sqref="J99">
    <cfRule type="expression" priority="360" dxfId="0">
      <formula>J100&gt;0</formula>
    </cfRule>
  </conditionalFormatting>
  <conditionalFormatting sqref="H100">
    <cfRule type="cellIs" priority="359" dxfId="0" operator="notEqual">
      <formula>0</formula>
    </cfRule>
  </conditionalFormatting>
  <conditionalFormatting sqref="H99">
    <cfRule type="expression" priority="358" dxfId="0">
      <formula>H100&gt;0</formula>
    </cfRule>
  </conditionalFormatting>
  <conditionalFormatting sqref="D76">
    <cfRule type="expression" priority="235" dxfId="0">
      <formula>D77&gt;0</formula>
    </cfRule>
  </conditionalFormatting>
  <conditionalFormatting sqref="L76">
    <cfRule type="cellIs" priority="237" dxfId="15" operator="notEqual">
      <formula>$C76</formula>
    </cfRule>
  </conditionalFormatting>
  <conditionalFormatting sqref="D77:E77">
    <cfRule type="cellIs" priority="236" dxfId="0" operator="notEqual">
      <formula>0</formula>
    </cfRule>
  </conditionalFormatting>
  <conditionalFormatting sqref="E76">
    <cfRule type="expression" priority="234" dxfId="0">
      <formula>E77&gt;0</formula>
    </cfRule>
  </conditionalFormatting>
  <conditionalFormatting sqref="F77">
    <cfRule type="cellIs" priority="231" dxfId="0" operator="notEqual">
      <formula>0</formula>
    </cfRule>
  </conditionalFormatting>
  <conditionalFormatting sqref="F76">
    <cfRule type="expression" priority="230" dxfId="0">
      <formula>F77&gt;0</formula>
    </cfRule>
  </conditionalFormatting>
  <conditionalFormatting sqref="G77">
    <cfRule type="cellIs" priority="223" dxfId="0" operator="notEqual">
      <formula>0</formula>
    </cfRule>
  </conditionalFormatting>
  <conditionalFormatting sqref="G76">
    <cfRule type="expression" priority="222" dxfId="0">
      <formula>G77&gt;0</formula>
    </cfRule>
  </conditionalFormatting>
  <conditionalFormatting sqref="K77">
    <cfRule type="cellIs" priority="221" dxfId="0" operator="notEqual">
      <formula>0</formula>
    </cfRule>
  </conditionalFormatting>
  <conditionalFormatting sqref="K76">
    <cfRule type="expression" priority="220" dxfId="0">
      <formula>K77&gt;0</formula>
    </cfRule>
  </conditionalFormatting>
  <conditionalFormatting sqref="I77">
    <cfRule type="cellIs" priority="219" dxfId="0" operator="notEqual">
      <formula>0</formula>
    </cfRule>
  </conditionalFormatting>
  <conditionalFormatting sqref="I76">
    <cfRule type="expression" priority="218" dxfId="0">
      <formula>I77&gt;0</formula>
    </cfRule>
  </conditionalFormatting>
  <conditionalFormatting sqref="H77">
    <cfRule type="cellIs" priority="215" dxfId="0" operator="notEqual">
      <formula>0</formula>
    </cfRule>
  </conditionalFormatting>
  <conditionalFormatting sqref="J77">
    <cfRule type="cellIs" priority="217" dxfId="0" operator="notEqual">
      <formula>0</formula>
    </cfRule>
  </conditionalFormatting>
  <conditionalFormatting sqref="J76">
    <cfRule type="expression" priority="216" dxfId="0">
      <formula>J77&gt;0</formula>
    </cfRule>
  </conditionalFormatting>
  <conditionalFormatting sqref="H76">
    <cfRule type="expression" priority="214" dxfId="0">
      <formula>H77&gt;0</formula>
    </cfRule>
  </conditionalFormatting>
  <conditionalFormatting sqref="D21">
    <cfRule type="expression" priority="173" dxfId="0">
      <formula>D22&gt;0</formula>
    </cfRule>
  </conditionalFormatting>
  <conditionalFormatting sqref="L21">
    <cfRule type="cellIs" priority="176" dxfId="15" operator="notEqual">
      <formula>$C21</formula>
    </cfRule>
  </conditionalFormatting>
  <conditionalFormatting sqref="D22:E22">
    <cfRule type="cellIs" priority="175" dxfId="0" operator="notEqual">
      <formula>0</formula>
    </cfRule>
  </conditionalFormatting>
  <conditionalFormatting sqref="E21">
    <cfRule type="expression" priority="174" dxfId="0">
      <formula>E22&gt;0</formula>
    </cfRule>
  </conditionalFormatting>
  <conditionalFormatting sqref="F22">
    <cfRule type="cellIs" priority="170" dxfId="0" operator="notEqual">
      <formula>0</formula>
    </cfRule>
  </conditionalFormatting>
  <conditionalFormatting sqref="F21">
    <cfRule type="expression" priority="169" dxfId="0">
      <formula>F22&gt;0</formula>
    </cfRule>
  </conditionalFormatting>
  <conditionalFormatting sqref="G22">
    <cfRule type="cellIs" priority="162" dxfId="0" operator="notEqual">
      <formula>0</formula>
    </cfRule>
  </conditionalFormatting>
  <conditionalFormatting sqref="G21">
    <cfRule type="expression" priority="161" dxfId="0">
      <formula>G22&gt;0</formula>
    </cfRule>
  </conditionalFormatting>
  <conditionalFormatting sqref="K22">
    <cfRule type="cellIs" priority="160" dxfId="0" operator="notEqual">
      <formula>0</formula>
    </cfRule>
  </conditionalFormatting>
  <conditionalFormatting sqref="K21">
    <cfRule type="expression" priority="159" dxfId="0">
      <formula>K22&gt;0</formula>
    </cfRule>
  </conditionalFormatting>
  <conditionalFormatting sqref="H22">
    <cfRule type="cellIs" priority="154" dxfId="0" operator="notEqual">
      <formula>0</formula>
    </cfRule>
  </conditionalFormatting>
  <conditionalFormatting sqref="H21">
    <cfRule type="expression" priority="153" dxfId="0">
      <formula>H22&gt;0</formula>
    </cfRule>
  </conditionalFormatting>
  <conditionalFormatting sqref="I22">
    <cfRule type="cellIs" priority="158" dxfId="0" operator="notEqual">
      <formula>0</formula>
    </cfRule>
  </conditionalFormatting>
  <conditionalFormatting sqref="I21">
    <cfRule type="expression" priority="157" dxfId="0">
      <formula>I22&gt;0</formula>
    </cfRule>
  </conditionalFormatting>
  <conditionalFormatting sqref="J22">
    <cfRule type="cellIs" priority="156" dxfId="0" operator="notEqual">
      <formula>0</formula>
    </cfRule>
  </conditionalFormatting>
  <conditionalFormatting sqref="J21">
    <cfRule type="expression" priority="155" dxfId="0">
      <formula>J22&gt;0</formula>
    </cfRule>
  </conditionalFormatting>
  <conditionalFormatting sqref="D94">
    <cfRule type="expression" priority="150" dxfId="0">
      <formula>D95&gt;0</formula>
    </cfRule>
  </conditionalFormatting>
  <conditionalFormatting sqref="L94">
    <cfRule type="cellIs" priority="152" dxfId="15" operator="notEqual">
      <formula>$C94</formula>
    </cfRule>
  </conditionalFormatting>
  <conditionalFormatting sqref="D95:E95">
    <cfRule type="cellIs" priority="151" dxfId="0" operator="notEqual">
      <formula>0</formula>
    </cfRule>
  </conditionalFormatting>
  <conditionalFormatting sqref="E94">
    <cfRule type="expression" priority="149" dxfId="0">
      <formula>E95&gt;0</formula>
    </cfRule>
  </conditionalFormatting>
  <conditionalFormatting sqref="F95">
    <cfRule type="cellIs" priority="146" dxfId="0" operator="notEqual">
      <formula>0</formula>
    </cfRule>
  </conditionalFormatting>
  <conditionalFormatting sqref="F94">
    <cfRule type="expression" priority="145" dxfId="0">
      <formula>F95&gt;0</formula>
    </cfRule>
  </conditionalFormatting>
  <conditionalFormatting sqref="G95">
    <cfRule type="cellIs" priority="138" dxfId="0" operator="notEqual">
      <formula>0</formula>
    </cfRule>
  </conditionalFormatting>
  <conditionalFormatting sqref="G94">
    <cfRule type="expression" priority="137" dxfId="0">
      <formula>G95&gt;0</formula>
    </cfRule>
  </conditionalFormatting>
  <conditionalFormatting sqref="K95">
    <cfRule type="cellIs" priority="136" dxfId="0" operator="notEqual">
      <formula>0</formula>
    </cfRule>
  </conditionalFormatting>
  <conditionalFormatting sqref="K94">
    <cfRule type="expression" priority="135" dxfId="0">
      <formula>K95&gt;0</formula>
    </cfRule>
  </conditionalFormatting>
  <conditionalFormatting sqref="I95">
    <cfRule type="cellIs" priority="134" dxfId="0" operator="notEqual">
      <formula>0</formula>
    </cfRule>
  </conditionalFormatting>
  <conditionalFormatting sqref="I94">
    <cfRule type="expression" priority="133" dxfId="0">
      <formula>I95&gt;0</formula>
    </cfRule>
  </conditionalFormatting>
  <conditionalFormatting sqref="J95">
    <cfRule type="cellIs" priority="132" dxfId="0" operator="notEqual">
      <formula>0</formula>
    </cfRule>
  </conditionalFormatting>
  <conditionalFormatting sqref="J94">
    <cfRule type="expression" priority="131" dxfId="0">
      <formula>J95&gt;0</formula>
    </cfRule>
  </conditionalFormatting>
  <conditionalFormatting sqref="H95">
    <cfRule type="cellIs" priority="130" dxfId="0" operator="notEqual">
      <formula>0</formula>
    </cfRule>
  </conditionalFormatting>
  <conditionalFormatting sqref="H94">
    <cfRule type="expression" priority="129" dxfId="0">
      <formula>H95&gt;0</formula>
    </cfRule>
  </conditionalFormatting>
  <conditionalFormatting sqref="F29">
    <cfRule type="cellIs" priority="98" dxfId="0" operator="notEqual">
      <formula>0</formula>
    </cfRule>
  </conditionalFormatting>
  <conditionalFormatting sqref="F28">
    <cfRule type="expression" priority="97" dxfId="0">
      <formula>F29&gt;0</formula>
    </cfRule>
  </conditionalFormatting>
  <conditionalFormatting sqref="L28">
    <cfRule type="cellIs" priority="104" dxfId="15" operator="notEqual">
      <formula>$C28</formula>
    </cfRule>
  </conditionalFormatting>
  <conditionalFormatting sqref="D29:E29">
    <cfRule type="cellIs" priority="103" dxfId="0" operator="notEqual">
      <formula>0</formula>
    </cfRule>
  </conditionalFormatting>
  <conditionalFormatting sqref="D28">
    <cfRule type="expression" priority="102" dxfId="0">
      <formula>D29&gt;0</formula>
    </cfRule>
  </conditionalFormatting>
  <conditionalFormatting sqref="E28">
    <cfRule type="expression" priority="101" dxfId="0">
      <formula>E29&gt;0</formula>
    </cfRule>
  </conditionalFormatting>
  <conditionalFormatting sqref="G29">
    <cfRule type="cellIs" priority="90" dxfId="0" operator="notEqual">
      <formula>0</formula>
    </cfRule>
  </conditionalFormatting>
  <conditionalFormatting sqref="G28">
    <cfRule type="expression" priority="89" dxfId="0">
      <formula>G29&gt;0</formula>
    </cfRule>
  </conditionalFormatting>
  <conditionalFormatting sqref="J29">
    <cfRule type="cellIs" priority="84" dxfId="0" operator="notEqual">
      <formula>0</formula>
    </cfRule>
  </conditionalFormatting>
  <conditionalFormatting sqref="J28">
    <cfRule type="expression" priority="83" dxfId="0">
      <formula>J29&gt;0</formula>
    </cfRule>
  </conditionalFormatting>
  <conditionalFormatting sqref="K29">
    <cfRule type="cellIs" priority="88" dxfId="0" operator="notEqual">
      <formula>0</formula>
    </cfRule>
  </conditionalFormatting>
  <conditionalFormatting sqref="K28">
    <cfRule type="expression" priority="87" dxfId="0">
      <formula>K29&gt;0</formula>
    </cfRule>
  </conditionalFormatting>
  <conditionalFormatting sqref="I29">
    <cfRule type="cellIs" priority="86" dxfId="0" operator="notEqual">
      <formula>0</formula>
    </cfRule>
  </conditionalFormatting>
  <conditionalFormatting sqref="I28">
    <cfRule type="expression" priority="85" dxfId="0">
      <formula>I29&gt;0</formula>
    </cfRule>
  </conditionalFormatting>
  <conditionalFormatting sqref="H29">
    <cfRule type="cellIs" priority="82" dxfId="0" operator="notEqual">
      <formula>0</formula>
    </cfRule>
  </conditionalFormatting>
  <conditionalFormatting sqref="H28">
    <cfRule type="expression" priority="81" dxfId="0">
      <formula>H29&gt;0</formula>
    </cfRule>
  </conditionalFormatting>
  <conditionalFormatting sqref="E62">
    <cfRule type="expression" priority="77" dxfId="0">
      <formula>E63&gt;0</formula>
    </cfRule>
  </conditionalFormatting>
  <conditionalFormatting sqref="L62">
    <cfRule type="cellIs" priority="80" dxfId="15" operator="notEqual">
      <formula>$C62</formula>
    </cfRule>
  </conditionalFormatting>
  <conditionalFormatting sqref="D63:E63">
    <cfRule type="cellIs" priority="79" dxfId="0" operator="notEqual">
      <formula>0</formula>
    </cfRule>
  </conditionalFormatting>
  <conditionalFormatting sqref="D62">
    <cfRule type="expression" priority="78" dxfId="0">
      <formula>D63&gt;0</formula>
    </cfRule>
  </conditionalFormatting>
  <conditionalFormatting sqref="F63">
    <cfRule type="cellIs" priority="76" dxfId="0" operator="notEqual">
      <formula>0</formula>
    </cfRule>
  </conditionalFormatting>
  <conditionalFormatting sqref="F62">
    <cfRule type="expression" priority="75" dxfId="0">
      <formula>F63&gt;0</formula>
    </cfRule>
  </conditionalFormatting>
  <conditionalFormatting sqref="G63">
    <cfRule type="cellIs" priority="74" dxfId="0" operator="notEqual">
      <formula>0</formula>
    </cfRule>
  </conditionalFormatting>
  <conditionalFormatting sqref="G62">
    <cfRule type="expression" priority="73" dxfId="0">
      <formula>G63&gt;0</formula>
    </cfRule>
  </conditionalFormatting>
  <conditionalFormatting sqref="K63">
    <cfRule type="cellIs" priority="72" dxfId="0" operator="notEqual">
      <formula>0</formula>
    </cfRule>
  </conditionalFormatting>
  <conditionalFormatting sqref="K62">
    <cfRule type="expression" priority="71" dxfId="0">
      <formula>K63&gt;0</formula>
    </cfRule>
  </conditionalFormatting>
  <conditionalFormatting sqref="I63">
    <cfRule type="cellIs" priority="70" dxfId="0" operator="notEqual">
      <formula>0</formula>
    </cfRule>
  </conditionalFormatting>
  <conditionalFormatting sqref="I62">
    <cfRule type="expression" priority="69" dxfId="0">
      <formula>I63&gt;0</formula>
    </cfRule>
  </conditionalFormatting>
  <conditionalFormatting sqref="H63">
    <cfRule type="cellIs" priority="66" dxfId="0" operator="notEqual">
      <formula>0</formula>
    </cfRule>
  </conditionalFormatting>
  <conditionalFormatting sqref="H62">
    <cfRule type="expression" priority="65" dxfId="0">
      <formula>H63&gt;0</formula>
    </cfRule>
  </conditionalFormatting>
  <conditionalFormatting sqref="J63">
    <cfRule type="cellIs" priority="68" dxfId="0" operator="notEqual">
      <formula>0</formula>
    </cfRule>
  </conditionalFormatting>
  <conditionalFormatting sqref="J62">
    <cfRule type="expression" priority="67" dxfId="0">
      <formula>J63&gt;0</formula>
    </cfRule>
  </conditionalFormatting>
  <conditionalFormatting sqref="E84">
    <cfRule type="expression" priority="61" dxfId="0">
      <formula>E85&gt;0</formula>
    </cfRule>
  </conditionalFormatting>
  <conditionalFormatting sqref="G85">
    <cfRule type="cellIs" priority="58" dxfId="0" operator="notEqual">
      <formula>0</formula>
    </cfRule>
  </conditionalFormatting>
  <conditionalFormatting sqref="D84">
    <cfRule type="expression" priority="62" dxfId="0">
      <formula>D85&gt;0</formula>
    </cfRule>
  </conditionalFormatting>
  <conditionalFormatting sqref="L84">
    <cfRule type="cellIs" priority="64" dxfId="15" operator="notEqual">
      <formula>$C84</formula>
    </cfRule>
  </conditionalFormatting>
  <conditionalFormatting sqref="D85:E85">
    <cfRule type="cellIs" priority="63" dxfId="0" operator="notEqual">
      <formula>0</formula>
    </cfRule>
  </conditionalFormatting>
  <conditionalFormatting sqref="F85">
    <cfRule type="cellIs" priority="60" dxfId="0" operator="notEqual">
      <formula>0</formula>
    </cfRule>
  </conditionalFormatting>
  <conditionalFormatting sqref="F84">
    <cfRule type="expression" priority="59" dxfId="0">
      <formula>F85&gt;0</formula>
    </cfRule>
  </conditionalFormatting>
  <conditionalFormatting sqref="G84">
    <cfRule type="expression" priority="57" dxfId="0">
      <formula>G85&gt;0</formula>
    </cfRule>
  </conditionalFormatting>
  <conditionalFormatting sqref="K85">
    <cfRule type="cellIs" priority="56" dxfId="0" operator="notEqual">
      <formula>0</formula>
    </cfRule>
  </conditionalFormatting>
  <conditionalFormatting sqref="K84">
    <cfRule type="expression" priority="55" dxfId="0">
      <formula>K85&gt;0</formula>
    </cfRule>
  </conditionalFormatting>
  <conditionalFormatting sqref="I85">
    <cfRule type="cellIs" priority="54" dxfId="0" operator="notEqual">
      <formula>0</formula>
    </cfRule>
  </conditionalFormatting>
  <conditionalFormatting sqref="I84">
    <cfRule type="expression" priority="53" dxfId="0">
      <formula>I85&gt;0</formula>
    </cfRule>
  </conditionalFormatting>
  <conditionalFormatting sqref="J85">
    <cfRule type="cellIs" priority="52" dxfId="0" operator="notEqual">
      <formula>0</formula>
    </cfRule>
  </conditionalFormatting>
  <conditionalFormatting sqref="J84">
    <cfRule type="expression" priority="51" dxfId="0">
      <formula>J85&gt;0</formula>
    </cfRule>
  </conditionalFormatting>
  <conditionalFormatting sqref="H85">
    <cfRule type="cellIs" priority="50" dxfId="0" operator="notEqual">
      <formula>0</formula>
    </cfRule>
  </conditionalFormatting>
  <conditionalFormatting sqref="H84">
    <cfRule type="expression" priority="49" dxfId="0">
      <formula>H85&gt;0</formula>
    </cfRule>
  </conditionalFormatting>
  <conditionalFormatting sqref="D89">
    <cfRule type="expression" priority="46" dxfId="0">
      <formula>D90&gt;0</formula>
    </cfRule>
  </conditionalFormatting>
  <conditionalFormatting sqref="L89">
    <cfRule type="cellIs" priority="48" dxfId="15" operator="notEqual">
      <formula>$C89</formula>
    </cfRule>
  </conditionalFormatting>
  <conditionalFormatting sqref="D90:E90">
    <cfRule type="cellIs" priority="47" dxfId="0" operator="notEqual">
      <formula>0</formula>
    </cfRule>
  </conditionalFormatting>
  <conditionalFormatting sqref="E89">
    <cfRule type="expression" priority="45" dxfId="0">
      <formula>E90&gt;0</formula>
    </cfRule>
  </conditionalFormatting>
  <conditionalFormatting sqref="F90">
    <cfRule type="cellIs" priority="44" dxfId="0" operator="notEqual">
      <formula>0</formula>
    </cfRule>
  </conditionalFormatting>
  <conditionalFormatting sqref="F89">
    <cfRule type="expression" priority="43" dxfId="0">
      <formula>F90&gt;0</formula>
    </cfRule>
  </conditionalFormatting>
  <conditionalFormatting sqref="G90">
    <cfRule type="cellIs" priority="42" dxfId="0" operator="notEqual">
      <formula>0</formula>
    </cfRule>
  </conditionalFormatting>
  <conditionalFormatting sqref="G89">
    <cfRule type="expression" priority="41" dxfId="0">
      <formula>G90&gt;0</formula>
    </cfRule>
  </conditionalFormatting>
  <conditionalFormatting sqref="K90">
    <cfRule type="cellIs" priority="40" dxfId="0" operator="notEqual">
      <formula>0</formula>
    </cfRule>
  </conditionalFormatting>
  <conditionalFormatting sqref="K89">
    <cfRule type="expression" priority="39" dxfId="0">
      <formula>K90&gt;0</formula>
    </cfRule>
  </conditionalFormatting>
  <conditionalFormatting sqref="I90">
    <cfRule type="cellIs" priority="38" dxfId="0" operator="notEqual">
      <formula>0</formula>
    </cfRule>
  </conditionalFormatting>
  <conditionalFormatting sqref="I89">
    <cfRule type="expression" priority="37" dxfId="0">
      <formula>I90&gt;0</formula>
    </cfRule>
  </conditionalFormatting>
  <conditionalFormatting sqref="J90">
    <cfRule type="cellIs" priority="36" dxfId="0" operator="notEqual">
      <formula>0</formula>
    </cfRule>
  </conditionalFormatting>
  <conditionalFormatting sqref="J89">
    <cfRule type="expression" priority="35" dxfId="0">
      <formula>J90&gt;0</formula>
    </cfRule>
  </conditionalFormatting>
  <conditionalFormatting sqref="H90">
    <cfRule type="cellIs" priority="34" dxfId="0" operator="notEqual">
      <formula>0</formula>
    </cfRule>
  </conditionalFormatting>
  <conditionalFormatting sqref="H89">
    <cfRule type="expression" priority="33" dxfId="0">
      <formula>H90&gt;0</formula>
    </cfRule>
  </conditionalFormatting>
  <conditionalFormatting sqref="D91">
    <cfRule type="expression" priority="30" dxfId="0">
      <formula>D92&gt;0</formula>
    </cfRule>
  </conditionalFormatting>
  <conditionalFormatting sqref="L91">
    <cfRule type="cellIs" priority="32" dxfId="15" operator="notEqual">
      <formula>$C91</formula>
    </cfRule>
  </conditionalFormatting>
  <conditionalFormatting sqref="D92:E92">
    <cfRule type="cellIs" priority="31" dxfId="0" operator="notEqual">
      <formula>0</formula>
    </cfRule>
  </conditionalFormatting>
  <conditionalFormatting sqref="E91">
    <cfRule type="expression" priority="29" dxfId="0">
      <formula>E92&gt;0</formula>
    </cfRule>
  </conditionalFormatting>
  <conditionalFormatting sqref="F92">
    <cfRule type="cellIs" priority="28" dxfId="0" operator="notEqual">
      <formula>0</formula>
    </cfRule>
  </conditionalFormatting>
  <conditionalFormatting sqref="F91">
    <cfRule type="expression" priority="27" dxfId="0">
      <formula>F92&gt;0</formula>
    </cfRule>
  </conditionalFormatting>
  <conditionalFormatting sqref="G92">
    <cfRule type="cellIs" priority="26" dxfId="0" operator="notEqual">
      <formula>0</formula>
    </cfRule>
  </conditionalFormatting>
  <conditionalFormatting sqref="G91">
    <cfRule type="expression" priority="25" dxfId="0">
      <formula>G92&gt;0</formula>
    </cfRule>
  </conditionalFormatting>
  <conditionalFormatting sqref="K92">
    <cfRule type="cellIs" priority="24" dxfId="0" operator="notEqual">
      <formula>0</formula>
    </cfRule>
  </conditionalFormatting>
  <conditionalFormatting sqref="K91">
    <cfRule type="expression" priority="23" dxfId="0">
      <formula>K92&gt;0</formula>
    </cfRule>
  </conditionalFormatting>
  <conditionalFormatting sqref="I92">
    <cfRule type="cellIs" priority="22" dxfId="0" operator="notEqual">
      <formula>0</formula>
    </cfRule>
  </conditionalFormatting>
  <conditionalFormatting sqref="I91">
    <cfRule type="expression" priority="21" dxfId="0">
      <formula>I92&gt;0</formula>
    </cfRule>
  </conditionalFormatting>
  <conditionalFormatting sqref="J92">
    <cfRule type="cellIs" priority="20" dxfId="0" operator="notEqual">
      <formula>0</formula>
    </cfRule>
  </conditionalFormatting>
  <conditionalFormatting sqref="J91">
    <cfRule type="expression" priority="19" dxfId="0">
      <formula>J92&gt;0</formula>
    </cfRule>
  </conditionalFormatting>
  <conditionalFormatting sqref="H92">
    <cfRule type="cellIs" priority="18" dxfId="0" operator="notEqual">
      <formula>0</formula>
    </cfRule>
  </conditionalFormatting>
  <conditionalFormatting sqref="H91">
    <cfRule type="expression" priority="17" dxfId="0">
      <formula>H92&gt;0</formula>
    </cfRule>
  </conditionalFormatting>
  <conditionalFormatting sqref="L51">
    <cfRule type="cellIs" priority="16" dxfId="15" operator="notEqual">
      <formula>$C51</formula>
    </cfRule>
  </conditionalFormatting>
  <conditionalFormatting sqref="D52:E52">
    <cfRule type="cellIs" priority="15" dxfId="0" operator="notEqual">
      <formula>0</formula>
    </cfRule>
  </conditionalFormatting>
  <conditionalFormatting sqref="D51">
    <cfRule type="expression" priority="14" dxfId="0">
      <formula>D52&gt;0</formula>
    </cfRule>
  </conditionalFormatting>
  <conditionalFormatting sqref="E51">
    <cfRule type="expression" priority="13" dxfId="0">
      <formula>E52&gt;0</formula>
    </cfRule>
  </conditionalFormatting>
  <conditionalFormatting sqref="F52">
    <cfRule type="cellIs" priority="12" dxfId="0" operator="notEqual">
      <formula>0</formula>
    </cfRule>
  </conditionalFormatting>
  <conditionalFormatting sqref="F51">
    <cfRule type="expression" priority="11" dxfId="0">
      <formula>F52&gt;0</formula>
    </cfRule>
  </conditionalFormatting>
  <conditionalFormatting sqref="G52">
    <cfRule type="cellIs" priority="10" dxfId="0" operator="notEqual">
      <formula>0</formula>
    </cfRule>
  </conditionalFormatting>
  <conditionalFormatting sqref="G51">
    <cfRule type="expression" priority="9" dxfId="0">
      <formula>G52&gt;0</formula>
    </cfRule>
  </conditionalFormatting>
  <conditionalFormatting sqref="K52">
    <cfRule type="cellIs" priority="8" dxfId="0" operator="notEqual">
      <formula>0</formula>
    </cfRule>
  </conditionalFormatting>
  <conditionalFormatting sqref="K51">
    <cfRule type="expression" priority="7" dxfId="0">
      <formula>K52&gt;0</formula>
    </cfRule>
  </conditionalFormatting>
  <conditionalFormatting sqref="I52">
    <cfRule type="cellIs" priority="6" dxfId="0" operator="notEqual">
      <formula>0</formula>
    </cfRule>
  </conditionalFormatting>
  <conditionalFormatting sqref="I51">
    <cfRule type="expression" priority="5" dxfId="0">
      <formula>I52&gt;0</formula>
    </cfRule>
  </conditionalFormatting>
  <conditionalFormatting sqref="J52">
    <cfRule type="cellIs" priority="4" dxfId="0" operator="notEqual">
      <formula>0</formula>
    </cfRule>
  </conditionalFormatting>
  <conditionalFormatting sqref="J51">
    <cfRule type="expression" priority="3" dxfId="0">
      <formula>J52&gt;0</formula>
    </cfRule>
  </conditionalFormatting>
  <conditionalFormatting sqref="H51">
    <cfRule type="expression" priority="1" dxfId="0">
      <formula>H52&gt;0</formula>
    </cfRule>
  </conditionalFormatting>
  <conditionalFormatting sqref="H52">
    <cfRule type="cellIs" priority="2" dxfId="0" operator="notEqual">
      <formula>0</formula>
    </cfRule>
  </conditionalFormatting>
  <printOptions/>
  <pageMargins left="0.5118110236220472" right="0.5118110236220472" top="0.7874015748031497" bottom="0.7874015748031497" header="0.31496062992125984" footer="0.31496062992125984"/>
  <pageSetup fitToHeight="1" fitToWidth="1" horizontalDpi="600" verticalDpi="600" orientation="portrait" paperSize="9" scale="42" r:id="rId3"/>
  <headerFooter>
    <oddFooter>&amp;CPágina &amp;P de &amp;N</oddFooter>
  </headerFooter>
  <legacyDrawing r:id="rId2"/>
</worksheet>
</file>

<file path=xl/worksheets/sheet5.xml><?xml version="1.0" encoding="utf-8"?>
<worksheet xmlns="http://schemas.openxmlformats.org/spreadsheetml/2006/main" xmlns:r="http://schemas.openxmlformats.org/officeDocument/2006/relationships">
  <sheetPr codeName="Planilha5">
    <pageSetUpPr fitToPage="1"/>
  </sheetPr>
  <dimension ref="A1:M141"/>
  <sheetViews>
    <sheetView showGridLines="0" view="pageBreakPreview" zoomScaleSheetLayoutView="100" zoomScalePageLayoutView="0" workbookViewId="0" topLeftCell="A1">
      <selection activeCell="D396" sqref="D396"/>
    </sheetView>
  </sheetViews>
  <sheetFormatPr defaultColWidth="9.140625" defaultRowHeight="15"/>
  <cols>
    <col min="1" max="1" width="12.7109375" style="99" customWidth="1"/>
    <col min="2" max="2" width="14.8515625" style="12" customWidth="1"/>
    <col min="3" max="3" width="49.00390625" style="12" bestFit="1" customWidth="1"/>
    <col min="4" max="4" width="8.7109375" style="12" customWidth="1"/>
    <col min="5" max="5" width="15.00390625" style="12" customWidth="1"/>
    <col min="6" max="8" width="12.7109375" style="12" customWidth="1"/>
    <col min="9" max="9" width="18.7109375" style="12" customWidth="1"/>
    <col min="10" max="10" width="10.8515625" style="12" bestFit="1" customWidth="1"/>
    <col min="11" max="11" width="21.421875" style="138" bestFit="1" customWidth="1"/>
    <col min="12" max="16384" width="9.140625" style="12" customWidth="1"/>
  </cols>
  <sheetData>
    <row r="1" spans="1:11" ht="11.25">
      <c r="A1" s="71"/>
      <c r="B1" s="72"/>
      <c r="C1" s="72"/>
      <c r="D1" s="56"/>
      <c r="E1" s="72"/>
      <c r="F1" s="72"/>
      <c r="G1" s="105"/>
      <c r="H1" s="105"/>
      <c r="I1" s="105"/>
      <c r="J1" s="82"/>
      <c r="K1" s="136"/>
    </row>
    <row r="2" spans="1:11" ht="11.25">
      <c r="A2" s="111"/>
      <c r="B2" s="107" t="s">
        <v>11</v>
      </c>
      <c r="C2" s="3" t="s">
        <v>964</v>
      </c>
      <c r="D2" s="3"/>
      <c r="E2" s="2"/>
      <c r="F2" s="107" t="s">
        <v>14</v>
      </c>
      <c r="G2" s="185">
        <v>45108</v>
      </c>
      <c r="H2" s="108"/>
      <c r="I2" s="108"/>
      <c r="K2" s="137"/>
    </row>
    <row r="3" spans="1:11" ht="11.25">
      <c r="A3" s="111"/>
      <c r="B3" s="107" t="s">
        <v>12</v>
      </c>
      <c r="C3" s="3" t="s">
        <v>509</v>
      </c>
      <c r="D3" s="3"/>
      <c r="E3" s="2"/>
      <c r="F3" s="107" t="s">
        <v>15</v>
      </c>
      <c r="G3" s="85">
        <v>0.23535496426352442</v>
      </c>
      <c r="H3" s="108"/>
      <c r="I3" s="108"/>
      <c r="K3" s="137"/>
    </row>
    <row r="4" spans="1:11" ht="11.25">
      <c r="A4" s="111"/>
      <c r="B4" s="107" t="s">
        <v>42</v>
      </c>
      <c r="C4" s="3" t="s">
        <v>510</v>
      </c>
      <c r="D4" s="3"/>
      <c r="E4" s="2"/>
      <c r="F4" s="107"/>
      <c r="G4" s="110"/>
      <c r="H4" s="108"/>
      <c r="I4" s="108"/>
      <c r="K4" s="137"/>
    </row>
    <row r="5" spans="1:11" ht="11.25">
      <c r="A5" s="111"/>
      <c r="B5" s="107" t="s">
        <v>13</v>
      </c>
      <c r="C5" s="3" t="s">
        <v>511</v>
      </c>
      <c r="D5" s="3"/>
      <c r="E5" s="2"/>
      <c r="F5" s="107"/>
      <c r="G5" s="110"/>
      <c r="H5" s="108"/>
      <c r="I5" s="108"/>
      <c r="K5" s="137"/>
    </row>
    <row r="6" spans="1:11" ht="12" thickBot="1">
      <c r="A6" s="112"/>
      <c r="B6" s="66"/>
      <c r="C6" s="66"/>
      <c r="D6" s="67"/>
      <c r="E6" s="66"/>
      <c r="F6" s="66"/>
      <c r="G6" s="222"/>
      <c r="H6" s="222"/>
      <c r="I6" s="222"/>
      <c r="J6" s="88"/>
      <c r="K6" s="223"/>
    </row>
    <row r="7" spans="1:11" ht="16.5" thickBot="1">
      <c r="A7" s="359" t="s">
        <v>57</v>
      </c>
      <c r="B7" s="360"/>
      <c r="C7" s="360"/>
      <c r="D7" s="360"/>
      <c r="E7" s="360"/>
      <c r="F7" s="360"/>
      <c r="G7" s="360"/>
      <c r="H7" s="360"/>
      <c r="I7" s="360"/>
      <c r="J7" s="360"/>
      <c r="K7" s="361"/>
    </row>
    <row r="8" spans="1:11" s="1" customFormat="1" ht="12">
      <c r="A8" s="365" t="s">
        <v>78</v>
      </c>
      <c r="B8" s="367" t="s">
        <v>2</v>
      </c>
      <c r="C8" s="367" t="s">
        <v>3</v>
      </c>
      <c r="D8" s="357" t="s">
        <v>89</v>
      </c>
      <c r="E8" s="364" t="s">
        <v>61</v>
      </c>
      <c r="F8" s="364"/>
      <c r="G8" s="364" t="s">
        <v>62</v>
      </c>
      <c r="H8" s="364"/>
      <c r="I8" s="364" t="s">
        <v>88</v>
      </c>
      <c r="J8" s="364"/>
      <c r="K8" s="362" t="s">
        <v>60</v>
      </c>
    </row>
    <row r="9" spans="1:11" s="1" customFormat="1" ht="12">
      <c r="A9" s="366"/>
      <c r="B9" s="368"/>
      <c r="C9" s="368"/>
      <c r="D9" s="358"/>
      <c r="E9" s="261" t="s">
        <v>58</v>
      </c>
      <c r="F9" s="103" t="s">
        <v>59</v>
      </c>
      <c r="G9" s="261" t="s">
        <v>58</v>
      </c>
      <c r="H9" s="103" t="s">
        <v>59</v>
      </c>
      <c r="I9" s="261" t="s">
        <v>58</v>
      </c>
      <c r="J9" s="103" t="s">
        <v>59</v>
      </c>
      <c r="K9" s="363"/>
    </row>
    <row r="10" spans="1:11" ht="11.25">
      <c r="A10" s="275">
        <v>1</v>
      </c>
      <c r="B10" s="276" t="s">
        <v>63</v>
      </c>
      <c r="C10" s="277" t="s">
        <v>574</v>
      </c>
      <c r="D10" s="278" t="s">
        <v>4</v>
      </c>
      <c r="E10" s="276" t="s">
        <v>575</v>
      </c>
      <c r="F10" s="279">
        <v>0.09</v>
      </c>
      <c r="G10" s="276" t="s">
        <v>576</v>
      </c>
      <c r="H10" s="280">
        <v>0.07</v>
      </c>
      <c r="I10" s="276"/>
      <c r="J10" s="280"/>
      <c r="K10" s="92">
        <v>0.10496000000000001</v>
      </c>
    </row>
    <row r="11" spans="1:11" ht="11.25">
      <c r="A11" s="275">
        <v>2</v>
      </c>
      <c r="B11" s="288" t="s">
        <v>64</v>
      </c>
      <c r="C11" s="277" t="s">
        <v>577</v>
      </c>
      <c r="D11" s="278" t="s">
        <v>4</v>
      </c>
      <c r="E11" s="276" t="s">
        <v>575</v>
      </c>
      <c r="F11" s="279">
        <v>0.1</v>
      </c>
      <c r="G11" s="276" t="s">
        <v>576</v>
      </c>
      <c r="H11" s="280">
        <v>0.07</v>
      </c>
      <c r="I11" s="276"/>
      <c r="J11" s="280"/>
      <c r="K11" s="92">
        <v>0.11152000000000001</v>
      </c>
    </row>
    <row r="12" spans="1:11" ht="11.25">
      <c r="A12" s="275">
        <v>3</v>
      </c>
      <c r="B12" s="276" t="s">
        <v>200</v>
      </c>
      <c r="C12" s="281" t="s">
        <v>578</v>
      </c>
      <c r="D12" s="278" t="s">
        <v>4</v>
      </c>
      <c r="E12" s="276" t="s">
        <v>575</v>
      </c>
      <c r="F12" s="279">
        <v>2.1</v>
      </c>
      <c r="G12" s="276" t="s">
        <v>576</v>
      </c>
      <c r="H12" s="280">
        <v>1.61</v>
      </c>
      <c r="I12" s="276"/>
      <c r="J12" s="280"/>
      <c r="K12" s="92">
        <v>2.43376</v>
      </c>
    </row>
    <row r="13" spans="1:13" ht="22.5">
      <c r="A13" s="275">
        <v>4</v>
      </c>
      <c r="B13" s="276" t="s">
        <v>413</v>
      </c>
      <c r="C13" s="281" t="s">
        <v>579</v>
      </c>
      <c r="D13" s="278" t="s">
        <v>4</v>
      </c>
      <c r="E13" s="276" t="s">
        <v>575</v>
      </c>
      <c r="F13" s="279">
        <v>0.07</v>
      </c>
      <c r="G13" s="276" t="s">
        <v>576</v>
      </c>
      <c r="H13" s="280">
        <v>0.09</v>
      </c>
      <c r="I13" s="276"/>
      <c r="J13" s="280"/>
      <c r="K13" s="92">
        <v>0.10496000000000001</v>
      </c>
      <c r="L13" s="102"/>
      <c r="M13" s="224"/>
    </row>
    <row r="14" spans="1:13" ht="22.5">
      <c r="A14" s="275">
        <v>5</v>
      </c>
      <c r="B14" s="276" t="s">
        <v>580</v>
      </c>
      <c r="C14" s="281" t="s">
        <v>581</v>
      </c>
      <c r="D14" s="278" t="s">
        <v>4</v>
      </c>
      <c r="E14" s="276" t="s">
        <v>575</v>
      </c>
      <c r="F14" s="279">
        <v>0.09</v>
      </c>
      <c r="G14" s="276" t="s">
        <v>576</v>
      </c>
      <c r="H14" s="280">
        <v>0.15</v>
      </c>
      <c r="I14" s="276"/>
      <c r="J14" s="280"/>
      <c r="K14" s="92">
        <v>0.15744</v>
      </c>
      <c r="L14" s="102"/>
      <c r="M14" s="224"/>
    </row>
    <row r="15" spans="1:13" ht="22.5">
      <c r="A15" s="275">
        <v>6</v>
      </c>
      <c r="B15" s="276" t="s">
        <v>582</v>
      </c>
      <c r="C15" s="281" t="s">
        <v>583</v>
      </c>
      <c r="D15" s="278" t="s">
        <v>4</v>
      </c>
      <c r="E15" s="276" t="s">
        <v>575</v>
      </c>
      <c r="F15" s="279">
        <v>0.7</v>
      </c>
      <c r="G15" s="276" t="s">
        <v>576</v>
      </c>
      <c r="H15" s="280">
        <v>0.51</v>
      </c>
      <c r="I15" s="276"/>
      <c r="J15" s="280"/>
      <c r="K15" s="92">
        <v>0.79376</v>
      </c>
      <c r="L15" s="102"/>
      <c r="M15" s="224"/>
    </row>
    <row r="16" spans="1:13" ht="22.5">
      <c r="A16" s="275">
        <v>7</v>
      </c>
      <c r="B16" s="276" t="s">
        <v>420</v>
      </c>
      <c r="C16" s="281" t="s">
        <v>584</v>
      </c>
      <c r="D16" s="278" t="s">
        <v>4</v>
      </c>
      <c r="E16" s="276" t="s">
        <v>575</v>
      </c>
      <c r="F16" s="279">
        <v>0.3</v>
      </c>
      <c r="G16" s="276" t="s">
        <v>576</v>
      </c>
      <c r="H16" s="280">
        <v>0.21</v>
      </c>
      <c r="I16" s="276"/>
      <c r="J16" s="280"/>
      <c r="K16" s="92">
        <v>0.33456</v>
      </c>
      <c r="L16" s="102"/>
      <c r="M16" s="224"/>
    </row>
    <row r="17" spans="1:13" ht="11.25">
      <c r="A17" s="275">
        <v>8</v>
      </c>
      <c r="B17" s="276" t="s">
        <v>428</v>
      </c>
      <c r="C17" s="281" t="s">
        <v>585</v>
      </c>
      <c r="D17" s="278" t="s">
        <v>4</v>
      </c>
      <c r="E17" s="276" t="s">
        <v>575</v>
      </c>
      <c r="F17" s="279">
        <v>3.12</v>
      </c>
      <c r="G17" s="276" t="s">
        <v>576</v>
      </c>
      <c r="H17" s="280">
        <v>4.66</v>
      </c>
      <c r="I17" s="276"/>
      <c r="J17" s="280"/>
      <c r="K17" s="92">
        <v>5.103680000000001</v>
      </c>
      <c r="L17" s="102"/>
      <c r="M17" s="224"/>
    </row>
    <row r="18" spans="1:13" ht="11.25">
      <c r="A18" s="275">
        <v>9</v>
      </c>
      <c r="B18" s="276" t="s">
        <v>586</v>
      </c>
      <c r="C18" s="277" t="s">
        <v>587</v>
      </c>
      <c r="D18" s="278" t="s">
        <v>4</v>
      </c>
      <c r="E18" s="276" t="s">
        <v>575</v>
      </c>
      <c r="F18" s="279">
        <v>2.95</v>
      </c>
      <c r="G18" s="276" t="s">
        <v>576</v>
      </c>
      <c r="H18" s="280">
        <v>1.97</v>
      </c>
      <c r="I18" s="276"/>
      <c r="J18" s="280"/>
      <c r="K18" s="92">
        <v>3.22752</v>
      </c>
      <c r="L18" s="102"/>
      <c r="M18" s="224"/>
    </row>
    <row r="19" spans="1:13" ht="11.25">
      <c r="A19" s="275">
        <v>10</v>
      </c>
      <c r="B19" s="276" t="s">
        <v>588</v>
      </c>
      <c r="C19" s="281" t="s">
        <v>589</v>
      </c>
      <c r="D19" s="278" t="s">
        <v>4</v>
      </c>
      <c r="E19" s="276" t="s">
        <v>575</v>
      </c>
      <c r="F19" s="279">
        <v>3.12</v>
      </c>
      <c r="G19" s="276" t="s">
        <v>576</v>
      </c>
      <c r="H19" s="280">
        <v>7.07</v>
      </c>
      <c r="I19" s="276"/>
      <c r="J19" s="280"/>
      <c r="K19" s="92">
        <v>6.684640000000001</v>
      </c>
      <c r="L19" s="102"/>
      <c r="M19" s="224"/>
    </row>
    <row r="20" spans="1:13" ht="11.25">
      <c r="A20" s="275">
        <v>11</v>
      </c>
      <c r="B20" s="276" t="s">
        <v>590</v>
      </c>
      <c r="C20" s="281" t="s">
        <v>591</v>
      </c>
      <c r="D20" s="278" t="s">
        <v>4</v>
      </c>
      <c r="E20" s="276" t="s">
        <v>592</v>
      </c>
      <c r="F20" s="279">
        <v>4.19</v>
      </c>
      <c r="G20" s="276"/>
      <c r="H20" s="280"/>
      <c r="I20" s="276"/>
      <c r="J20" s="280"/>
      <c r="K20" s="92">
        <v>5.497280000000001</v>
      </c>
      <c r="L20" s="102"/>
      <c r="M20" s="224"/>
    </row>
    <row r="21" spans="1:13" ht="11.25">
      <c r="A21" s="275">
        <v>12</v>
      </c>
      <c r="B21" s="276" t="s">
        <v>593</v>
      </c>
      <c r="C21" s="277" t="s">
        <v>594</v>
      </c>
      <c r="D21" s="278" t="s">
        <v>4</v>
      </c>
      <c r="E21" s="276" t="s">
        <v>592</v>
      </c>
      <c r="F21" s="279">
        <v>194.9</v>
      </c>
      <c r="G21" s="276"/>
      <c r="H21" s="280"/>
      <c r="I21" s="276"/>
      <c r="J21" s="280"/>
      <c r="K21" s="92">
        <v>255.70880000000002</v>
      </c>
      <c r="L21" s="102"/>
      <c r="M21" s="224"/>
    </row>
    <row r="22" spans="1:13" ht="11.25">
      <c r="A22" s="275">
        <v>13</v>
      </c>
      <c r="B22" s="276" t="s">
        <v>595</v>
      </c>
      <c r="C22" s="277" t="s">
        <v>596</v>
      </c>
      <c r="D22" s="278" t="s">
        <v>4</v>
      </c>
      <c r="E22" s="282" t="s">
        <v>597</v>
      </c>
      <c r="F22" s="279">
        <v>233.72</v>
      </c>
      <c r="G22" s="276"/>
      <c r="H22" s="280"/>
      <c r="I22" s="276"/>
      <c r="J22" s="280"/>
      <c r="K22" s="92">
        <v>306.64064</v>
      </c>
      <c r="L22" s="102"/>
      <c r="M22" s="224"/>
    </row>
    <row r="23" spans="1:13" ht="11.25">
      <c r="A23" s="275">
        <v>14</v>
      </c>
      <c r="B23" s="276" t="s">
        <v>598</v>
      </c>
      <c r="C23" s="277" t="s">
        <v>599</v>
      </c>
      <c r="D23" s="278" t="s">
        <v>4</v>
      </c>
      <c r="E23" s="276" t="s">
        <v>600</v>
      </c>
      <c r="F23" s="279">
        <v>974.45</v>
      </c>
      <c r="G23" s="288"/>
      <c r="H23" s="280"/>
      <c r="I23" s="276"/>
      <c r="J23" s="280"/>
      <c r="K23" s="92">
        <v>1278.4784000000002</v>
      </c>
      <c r="L23" s="102"/>
      <c r="M23" s="224"/>
    </row>
    <row r="24" spans="1:13" ht="11.25">
      <c r="A24" s="275">
        <v>15</v>
      </c>
      <c r="B24" s="276" t="s">
        <v>601</v>
      </c>
      <c r="C24" s="277" t="s">
        <v>602</v>
      </c>
      <c r="D24" s="278" t="s">
        <v>54</v>
      </c>
      <c r="E24" s="282" t="s">
        <v>597</v>
      </c>
      <c r="F24" s="279">
        <v>25.75</v>
      </c>
      <c r="G24" s="276"/>
      <c r="H24" s="280"/>
      <c r="I24" s="276"/>
      <c r="J24" s="280"/>
      <c r="K24" s="92">
        <v>33.784</v>
      </c>
      <c r="L24" s="102"/>
      <c r="M24" s="224"/>
    </row>
    <row r="25" spans="1:13" ht="11.25">
      <c r="A25" s="275">
        <v>16</v>
      </c>
      <c r="B25" s="276" t="s">
        <v>603</v>
      </c>
      <c r="C25" s="277" t="s">
        <v>604</v>
      </c>
      <c r="D25" s="278" t="s">
        <v>54</v>
      </c>
      <c r="E25" s="282" t="s">
        <v>597</v>
      </c>
      <c r="F25" s="279">
        <v>39.47</v>
      </c>
      <c r="G25" s="276"/>
      <c r="H25" s="280"/>
      <c r="I25" s="276"/>
      <c r="J25" s="280"/>
      <c r="K25" s="92">
        <v>51.78464</v>
      </c>
      <c r="L25" s="102"/>
      <c r="M25" s="224"/>
    </row>
    <row r="26" spans="1:13" ht="22.5">
      <c r="A26" s="275">
        <v>17</v>
      </c>
      <c r="B26" s="276" t="s">
        <v>605</v>
      </c>
      <c r="C26" s="281" t="s">
        <v>606</v>
      </c>
      <c r="D26" s="278" t="s">
        <v>4</v>
      </c>
      <c r="E26" s="276" t="s">
        <v>607</v>
      </c>
      <c r="F26" s="279">
        <v>12.21</v>
      </c>
      <c r="G26" s="276"/>
      <c r="H26" s="280"/>
      <c r="I26" s="276"/>
      <c r="J26" s="280"/>
      <c r="K26" s="92">
        <v>16.019520000000004</v>
      </c>
      <c r="L26" s="102"/>
      <c r="M26" s="224"/>
    </row>
    <row r="27" spans="1:13" ht="22.5">
      <c r="A27" s="275">
        <v>18</v>
      </c>
      <c r="B27" s="276" t="s">
        <v>608</v>
      </c>
      <c r="C27" s="311" t="s">
        <v>609</v>
      </c>
      <c r="D27" s="278" t="s">
        <v>54</v>
      </c>
      <c r="E27" s="276" t="s">
        <v>575</v>
      </c>
      <c r="F27" s="279">
        <v>45.96</v>
      </c>
      <c r="G27" s="276" t="s">
        <v>576</v>
      </c>
      <c r="H27" s="280">
        <v>36.9</v>
      </c>
      <c r="I27" s="276"/>
      <c r="J27" s="280"/>
      <c r="K27" s="92">
        <v>54.35616</v>
      </c>
      <c r="L27" s="102"/>
      <c r="M27" s="224"/>
    </row>
    <row r="28" spans="1:13" ht="22.5">
      <c r="A28" s="275">
        <v>19</v>
      </c>
      <c r="B28" s="276" t="s">
        <v>610</v>
      </c>
      <c r="C28" s="311" t="s">
        <v>611</v>
      </c>
      <c r="D28" s="278" t="s">
        <v>4</v>
      </c>
      <c r="E28" s="276" t="s">
        <v>575</v>
      </c>
      <c r="F28" s="279">
        <v>2.53</v>
      </c>
      <c r="G28" s="276" t="s">
        <v>576</v>
      </c>
      <c r="H28" s="280">
        <v>1.86</v>
      </c>
      <c r="I28" s="276"/>
      <c r="J28" s="280"/>
      <c r="K28" s="92">
        <v>2.8798399999999997</v>
      </c>
      <c r="L28" s="102"/>
      <c r="M28" s="224"/>
    </row>
    <row r="29" spans="1:13" ht="22.5">
      <c r="A29" s="275">
        <v>20</v>
      </c>
      <c r="B29" s="276" t="s">
        <v>612</v>
      </c>
      <c r="C29" s="311" t="s">
        <v>613</v>
      </c>
      <c r="D29" s="278" t="s">
        <v>4</v>
      </c>
      <c r="E29" s="276" t="s">
        <v>575</v>
      </c>
      <c r="F29" s="279">
        <v>11.36</v>
      </c>
      <c r="G29" s="276" t="s">
        <v>576</v>
      </c>
      <c r="H29" s="280">
        <v>4.24</v>
      </c>
      <c r="I29" s="276"/>
      <c r="J29" s="280"/>
      <c r="K29" s="92">
        <v>10.233600000000001</v>
      </c>
      <c r="L29" s="102"/>
      <c r="M29" s="224"/>
    </row>
    <row r="30" spans="1:13" ht="22.5">
      <c r="A30" s="275">
        <v>21</v>
      </c>
      <c r="B30" s="276" t="s">
        <v>614</v>
      </c>
      <c r="C30" s="311" t="s">
        <v>615</v>
      </c>
      <c r="D30" s="278" t="s">
        <v>4</v>
      </c>
      <c r="E30" s="276" t="s">
        <v>575</v>
      </c>
      <c r="F30" s="279">
        <v>2.37</v>
      </c>
      <c r="G30" s="276" t="s">
        <v>576</v>
      </c>
      <c r="H30" s="280">
        <v>36.9</v>
      </c>
      <c r="I30" s="276"/>
      <c r="J30" s="280"/>
      <c r="K30" s="92">
        <v>25.761120000000002</v>
      </c>
      <c r="L30" s="102"/>
      <c r="M30" s="224"/>
    </row>
    <row r="31" spans="1:13" ht="22.5">
      <c r="A31" s="275">
        <v>22</v>
      </c>
      <c r="B31" s="276" t="s">
        <v>616</v>
      </c>
      <c r="C31" s="311" t="s">
        <v>617</v>
      </c>
      <c r="D31" s="278" t="s">
        <v>4</v>
      </c>
      <c r="E31" s="276" t="s">
        <v>575</v>
      </c>
      <c r="F31" s="279">
        <v>2.37</v>
      </c>
      <c r="G31" s="276" t="s">
        <v>576</v>
      </c>
      <c r="H31" s="280">
        <v>36.9</v>
      </c>
      <c r="I31" s="276"/>
      <c r="J31" s="280"/>
      <c r="K31" s="92">
        <v>25.761120000000002</v>
      </c>
      <c r="L31" s="102"/>
      <c r="M31" s="224"/>
    </row>
    <row r="32" spans="1:13" ht="22.5">
      <c r="A32" s="275">
        <v>23</v>
      </c>
      <c r="B32" s="276" t="s">
        <v>618</v>
      </c>
      <c r="C32" s="311" t="s">
        <v>619</v>
      </c>
      <c r="D32" s="278" t="s">
        <v>4</v>
      </c>
      <c r="E32" s="276" t="s">
        <v>575</v>
      </c>
      <c r="F32" s="279">
        <v>7.19</v>
      </c>
      <c r="G32" s="276" t="s">
        <v>576</v>
      </c>
      <c r="H32" s="280">
        <v>4.24</v>
      </c>
      <c r="I32" s="276"/>
      <c r="J32" s="280"/>
      <c r="K32" s="92">
        <v>7.49808</v>
      </c>
      <c r="L32" s="102"/>
      <c r="M32" s="224"/>
    </row>
    <row r="33" spans="1:13" ht="22.5">
      <c r="A33" s="275">
        <v>24</v>
      </c>
      <c r="B33" s="276" t="s">
        <v>620</v>
      </c>
      <c r="C33" s="311" t="s">
        <v>621</v>
      </c>
      <c r="D33" s="278" t="s">
        <v>4</v>
      </c>
      <c r="E33" s="276" t="s">
        <v>575</v>
      </c>
      <c r="F33" s="279">
        <v>7.19</v>
      </c>
      <c r="G33" s="276"/>
      <c r="H33" s="280"/>
      <c r="I33" s="276"/>
      <c r="J33" s="280"/>
      <c r="K33" s="92">
        <v>9.433280000000002</v>
      </c>
      <c r="L33" s="102"/>
      <c r="M33" s="224"/>
    </row>
    <row r="34" spans="1:13" ht="11.25">
      <c r="A34" s="275">
        <v>25</v>
      </c>
      <c r="B34" s="276" t="s">
        <v>622</v>
      </c>
      <c r="C34" s="311" t="s">
        <v>623</v>
      </c>
      <c r="D34" s="278" t="s">
        <v>4</v>
      </c>
      <c r="E34" s="276" t="s">
        <v>576</v>
      </c>
      <c r="F34" s="279">
        <v>2.39</v>
      </c>
      <c r="G34" s="276"/>
      <c r="H34" s="280"/>
      <c r="I34" s="276"/>
      <c r="J34" s="280"/>
      <c r="K34" s="92">
        <v>3.1356800000000002</v>
      </c>
      <c r="L34" s="102"/>
      <c r="M34" s="224"/>
    </row>
    <row r="35" spans="1:13" ht="11.25">
      <c r="A35" s="275">
        <v>26</v>
      </c>
      <c r="B35" s="276" t="s">
        <v>624</v>
      </c>
      <c r="C35" s="312" t="s">
        <v>625</v>
      </c>
      <c r="D35" s="278" t="s">
        <v>4</v>
      </c>
      <c r="E35" s="276" t="s">
        <v>576</v>
      </c>
      <c r="F35" s="279">
        <v>5.43</v>
      </c>
      <c r="G35" s="276"/>
      <c r="H35" s="280"/>
      <c r="I35" s="276"/>
      <c r="J35" s="280"/>
      <c r="K35" s="92">
        <v>7.12416</v>
      </c>
      <c r="L35" s="102"/>
      <c r="M35" s="224"/>
    </row>
    <row r="36" spans="1:13" ht="11.25">
      <c r="A36" s="275">
        <v>27</v>
      </c>
      <c r="B36" s="276" t="s">
        <v>626</v>
      </c>
      <c r="C36" s="312" t="s">
        <v>627</v>
      </c>
      <c r="D36" s="278" t="s">
        <v>4</v>
      </c>
      <c r="E36" s="276" t="s">
        <v>576</v>
      </c>
      <c r="F36" s="279">
        <v>3.51</v>
      </c>
      <c r="G36" s="276"/>
      <c r="H36" s="280"/>
      <c r="I36" s="276"/>
      <c r="J36" s="280"/>
      <c r="K36" s="92">
        <v>4.60512</v>
      </c>
      <c r="L36" s="102"/>
      <c r="M36" s="224"/>
    </row>
    <row r="37" spans="1:13" ht="11.25">
      <c r="A37" s="275">
        <v>28</v>
      </c>
      <c r="B37" s="276" t="s">
        <v>628</v>
      </c>
      <c r="C37" s="312" t="s">
        <v>629</v>
      </c>
      <c r="D37" s="278" t="s">
        <v>54</v>
      </c>
      <c r="E37" s="276" t="s">
        <v>576</v>
      </c>
      <c r="F37" s="279">
        <v>16.97</v>
      </c>
      <c r="G37" s="276"/>
      <c r="H37" s="280"/>
      <c r="I37" s="276"/>
      <c r="J37" s="280"/>
      <c r="K37" s="92">
        <v>22.26464</v>
      </c>
      <c r="L37" s="102"/>
      <c r="M37" s="224"/>
    </row>
    <row r="38" spans="1:13" ht="11.25">
      <c r="A38" s="275">
        <v>29</v>
      </c>
      <c r="B38" s="276" t="s">
        <v>630</v>
      </c>
      <c r="C38" s="312" t="s">
        <v>631</v>
      </c>
      <c r="D38" s="278" t="s">
        <v>54</v>
      </c>
      <c r="E38" s="276" t="s">
        <v>576</v>
      </c>
      <c r="F38" s="279">
        <v>12.74</v>
      </c>
      <c r="G38" s="276"/>
      <c r="H38" s="280"/>
      <c r="I38" s="276"/>
      <c r="J38" s="280"/>
      <c r="K38" s="92">
        <v>16.71488</v>
      </c>
      <c r="L38" s="102"/>
      <c r="M38" s="224"/>
    </row>
    <row r="39" spans="1:13" ht="11.25">
      <c r="A39" s="275">
        <v>30</v>
      </c>
      <c r="B39" s="276" t="s">
        <v>632</v>
      </c>
      <c r="C39" s="312" t="s">
        <v>633</v>
      </c>
      <c r="D39" s="278" t="s">
        <v>4</v>
      </c>
      <c r="E39" s="276" t="s">
        <v>576</v>
      </c>
      <c r="F39" s="279">
        <v>0.65</v>
      </c>
      <c r="G39" s="276"/>
      <c r="H39" s="280"/>
      <c r="I39" s="276"/>
      <c r="J39" s="280"/>
      <c r="K39" s="92">
        <v>0.8528000000000001</v>
      </c>
      <c r="L39" s="102"/>
      <c r="M39" s="224"/>
    </row>
    <row r="40" spans="1:13" ht="11.25">
      <c r="A40" s="275">
        <v>31</v>
      </c>
      <c r="B40" s="276" t="s">
        <v>634</v>
      </c>
      <c r="C40" s="312" t="s">
        <v>635</v>
      </c>
      <c r="D40" s="278" t="s">
        <v>4</v>
      </c>
      <c r="E40" s="276" t="s">
        <v>576</v>
      </c>
      <c r="F40" s="279">
        <v>14.64</v>
      </c>
      <c r="G40" s="276"/>
      <c r="H40" s="280"/>
      <c r="I40" s="276"/>
      <c r="J40" s="280"/>
      <c r="K40" s="92">
        <v>19.20768</v>
      </c>
      <c r="L40" s="102"/>
      <c r="M40" s="224"/>
    </row>
    <row r="41" spans="1:13" ht="11.25">
      <c r="A41" s="275">
        <v>32</v>
      </c>
      <c r="B41" s="276" t="s">
        <v>636</v>
      </c>
      <c r="C41" s="312" t="s">
        <v>637</v>
      </c>
      <c r="D41" s="278" t="s">
        <v>4</v>
      </c>
      <c r="E41" s="276" t="s">
        <v>576</v>
      </c>
      <c r="F41" s="279">
        <v>6.57</v>
      </c>
      <c r="G41" s="276"/>
      <c r="H41" s="280"/>
      <c r="I41" s="276"/>
      <c r="J41" s="280"/>
      <c r="K41" s="92">
        <v>8.61984</v>
      </c>
      <c r="L41" s="102"/>
      <c r="M41" s="224"/>
    </row>
    <row r="42" spans="1:13" ht="11.25">
      <c r="A42" s="275">
        <v>33</v>
      </c>
      <c r="B42" s="276" t="s">
        <v>638</v>
      </c>
      <c r="C42" s="312" t="s">
        <v>639</v>
      </c>
      <c r="D42" s="278" t="s">
        <v>4</v>
      </c>
      <c r="E42" s="276" t="s">
        <v>640</v>
      </c>
      <c r="F42" s="279">
        <v>8.3</v>
      </c>
      <c r="G42" s="276"/>
      <c r="H42" s="280"/>
      <c r="I42" s="276"/>
      <c r="J42" s="280"/>
      <c r="K42" s="92">
        <v>10.889600000000002</v>
      </c>
      <c r="L42" s="102"/>
      <c r="M42" s="224"/>
    </row>
    <row r="43" spans="1:13" ht="11.25">
      <c r="A43" s="275">
        <v>34</v>
      </c>
      <c r="B43" s="276" t="s">
        <v>641</v>
      </c>
      <c r="C43" s="312" t="s">
        <v>642</v>
      </c>
      <c r="D43" s="278" t="s">
        <v>4</v>
      </c>
      <c r="E43" s="276" t="s">
        <v>592</v>
      </c>
      <c r="F43" s="279">
        <v>182.19</v>
      </c>
      <c r="G43" s="276"/>
      <c r="H43" s="280"/>
      <c r="I43" s="276"/>
      <c r="J43" s="280"/>
      <c r="K43" s="92">
        <v>239.03328000000002</v>
      </c>
      <c r="L43" s="102"/>
      <c r="M43" s="224"/>
    </row>
    <row r="44" spans="1:13" ht="11.25">
      <c r="A44" s="275">
        <v>35</v>
      </c>
      <c r="B44" s="276" t="s">
        <v>643</v>
      </c>
      <c r="C44" s="312" t="s">
        <v>644</v>
      </c>
      <c r="D44" s="278" t="s">
        <v>4</v>
      </c>
      <c r="E44" s="276" t="s">
        <v>592</v>
      </c>
      <c r="F44" s="279">
        <v>244.9</v>
      </c>
      <c r="G44" s="276"/>
      <c r="H44" s="280"/>
      <c r="I44" s="276"/>
      <c r="J44" s="280"/>
      <c r="K44" s="92">
        <v>321.3088</v>
      </c>
      <c r="L44" s="102"/>
      <c r="M44" s="224"/>
    </row>
    <row r="45" spans="1:13" ht="11.25">
      <c r="A45" s="275">
        <v>36</v>
      </c>
      <c r="B45" s="276" t="s">
        <v>645</v>
      </c>
      <c r="C45" s="312" t="s">
        <v>646</v>
      </c>
      <c r="D45" s="278" t="s">
        <v>4</v>
      </c>
      <c r="E45" s="276" t="s">
        <v>592</v>
      </c>
      <c r="F45" s="279">
        <v>47.9</v>
      </c>
      <c r="G45" s="276"/>
      <c r="H45" s="280"/>
      <c r="I45" s="276"/>
      <c r="J45" s="280"/>
      <c r="K45" s="92">
        <v>62.8448</v>
      </c>
      <c r="L45" s="102"/>
      <c r="M45" s="224"/>
    </row>
    <row r="46" spans="1:13" ht="11.25">
      <c r="A46" s="275">
        <v>37</v>
      </c>
      <c r="B46" s="276" t="s">
        <v>647</v>
      </c>
      <c r="C46" s="277" t="s">
        <v>648</v>
      </c>
      <c r="D46" s="278" t="s">
        <v>4</v>
      </c>
      <c r="E46" s="276" t="s">
        <v>649</v>
      </c>
      <c r="F46" s="279">
        <v>360.07</v>
      </c>
      <c r="G46" s="276" t="s">
        <v>650</v>
      </c>
      <c r="H46" s="280">
        <v>329.9</v>
      </c>
      <c r="I46" s="276" t="s">
        <v>592</v>
      </c>
      <c r="J46" s="280">
        <v>316.18</v>
      </c>
      <c r="K46" s="92">
        <v>432.8288</v>
      </c>
      <c r="L46" s="102"/>
      <c r="M46" s="224"/>
    </row>
    <row r="47" spans="1:13" ht="11.25">
      <c r="A47" s="275">
        <v>38</v>
      </c>
      <c r="B47" s="276" t="s">
        <v>651</v>
      </c>
      <c r="C47" s="277" t="s">
        <v>652</v>
      </c>
      <c r="D47" s="278" t="s">
        <v>4</v>
      </c>
      <c r="E47" s="276" t="s">
        <v>653</v>
      </c>
      <c r="F47" s="279">
        <v>17.45</v>
      </c>
      <c r="G47" s="276" t="s">
        <v>654</v>
      </c>
      <c r="H47" s="280">
        <v>25.75</v>
      </c>
      <c r="I47" s="276" t="s">
        <v>655</v>
      </c>
      <c r="J47" s="280">
        <v>15.03</v>
      </c>
      <c r="K47" s="92">
        <v>22.8944</v>
      </c>
      <c r="L47" s="102"/>
      <c r="M47" s="224"/>
    </row>
    <row r="48" spans="1:13" ht="22.5">
      <c r="A48" s="275">
        <v>39</v>
      </c>
      <c r="B48" s="276" t="s">
        <v>656</v>
      </c>
      <c r="C48" s="311" t="s">
        <v>332</v>
      </c>
      <c r="D48" s="278" t="s">
        <v>4</v>
      </c>
      <c r="E48" s="276" t="s">
        <v>650</v>
      </c>
      <c r="F48" s="279">
        <v>6.89</v>
      </c>
      <c r="G48" s="276" t="s">
        <v>597</v>
      </c>
      <c r="H48" s="280">
        <v>7.87</v>
      </c>
      <c r="I48" s="276"/>
      <c r="J48" s="280"/>
      <c r="K48" s="92">
        <v>9.68256</v>
      </c>
      <c r="L48" s="102"/>
      <c r="M48" s="224"/>
    </row>
    <row r="49" spans="1:13" ht="11.25">
      <c r="A49" s="275">
        <v>40</v>
      </c>
      <c r="B49" s="276" t="s">
        <v>657</v>
      </c>
      <c r="C49" s="312" t="s">
        <v>658</v>
      </c>
      <c r="D49" s="278" t="s">
        <v>4</v>
      </c>
      <c r="E49" s="276" t="s">
        <v>592</v>
      </c>
      <c r="F49" s="279">
        <v>9272.61</v>
      </c>
      <c r="G49" s="282" t="s">
        <v>597</v>
      </c>
      <c r="H49" s="280">
        <v>8805.93</v>
      </c>
      <c r="I49" s="276" t="s">
        <v>649</v>
      </c>
      <c r="J49" s="280">
        <v>10208.53</v>
      </c>
      <c r="K49" s="92">
        <v>12165.664320000002</v>
      </c>
      <c r="L49" s="102"/>
      <c r="M49" s="224"/>
    </row>
    <row r="50" spans="1:13" ht="22.5">
      <c r="A50" s="275">
        <v>41</v>
      </c>
      <c r="B50" s="276" t="s">
        <v>659</v>
      </c>
      <c r="C50" s="311" t="s">
        <v>354</v>
      </c>
      <c r="D50" s="278" t="s">
        <v>4</v>
      </c>
      <c r="E50" s="276" t="s">
        <v>355</v>
      </c>
      <c r="F50" s="279">
        <v>109.71</v>
      </c>
      <c r="G50" s="276" t="s">
        <v>356</v>
      </c>
      <c r="H50" s="280">
        <v>126.5</v>
      </c>
      <c r="I50" s="276"/>
      <c r="J50" s="280"/>
      <c r="K50" s="92">
        <v>154.95376</v>
      </c>
      <c r="L50" s="102"/>
      <c r="M50" s="224"/>
    </row>
    <row r="51" spans="1:13" ht="11.25">
      <c r="A51" s="275">
        <v>42</v>
      </c>
      <c r="B51" s="276" t="s">
        <v>660</v>
      </c>
      <c r="C51" s="277" t="s">
        <v>661</v>
      </c>
      <c r="D51" s="278" t="s">
        <v>4</v>
      </c>
      <c r="E51" s="276" t="s">
        <v>355</v>
      </c>
      <c r="F51" s="279">
        <v>2.6</v>
      </c>
      <c r="G51" s="276"/>
      <c r="H51" s="280"/>
      <c r="I51" s="276"/>
      <c r="J51" s="280"/>
      <c r="K51" s="92">
        <v>3.4112000000000005</v>
      </c>
      <c r="L51" s="102"/>
      <c r="M51" s="224"/>
    </row>
    <row r="52" spans="1:13" ht="22.5">
      <c r="A52" s="275">
        <v>43</v>
      </c>
      <c r="B52" s="276" t="s">
        <v>662</v>
      </c>
      <c r="C52" s="281" t="s">
        <v>663</v>
      </c>
      <c r="D52" s="278" t="s">
        <v>4</v>
      </c>
      <c r="E52" s="276" t="s">
        <v>355</v>
      </c>
      <c r="F52" s="279">
        <v>13.5</v>
      </c>
      <c r="G52" s="276" t="s">
        <v>356</v>
      </c>
      <c r="H52" s="280">
        <v>12.8</v>
      </c>
      <c r="I52" s="276"/>
      <c r="J52" s="280"/>
      <c r="K52" s="92">
        <v>17.2528</v>
      </c>
      <c r="L52" s="102"/>
      <c r="M52" s="224"/>
    </row>
    <row r="53" spans="1:13" ht="22.5">
      <c r="A53" s="275">
        <v>44</v>
      </c>
      <c r="B53" s="276" t="s">
        <v>664</v>
      </c>
      <c r="C53" s="281" t="s">
        <v>665</v>
      </c>
      <c r="D53" s="278" t="s">
        <v>4</v>
      </c>
      <c r="E53" s="276" t="s">
        <v>355</v>
      </c>
      <c r="F53" s="279">
        <v>52</v>
      </c>
      <c r="G53" s="276"/>
      <c r="H53" s="280"/>
      <c r="I53" s="276"/>
      <c r="J53" s="280"/>
      <c r="K53" s="92">
        <v>68.224</v>
      </c>
      <c r="L53" s="102"/>
      <c r="M53" s="224"/>
    </row>
    <row r="54" spans="1:13" ht="22.5">
      <c r="A54" s="275">
        <v>45</v>
      </c>
      <c r="B54" s="276" t="s">
        <v>666</v>
      </c>
      <c r="C54" s="312" t="s">
        <v>667</v>
      </c>
      <c r="D54" s="278" t="s">
        <v>4</v>
      </c>
      <c r="E54" s="282" t="s">
        <v>668</v>
      </c>
      <c r="F54" s="279">
        <v>20</v>
      </c>
      <c r="G54" s="276"/>
      <c r="H54" s="280"/>
      <c r="I54" s="276"/>
      <c r="J54" s="280"/>
      <c r="K54" s="92">
        <v>26.240000000000002</v>
      </c>
      <c r="L54" s="102"/>
      <c r="M54" s="224"/>
    </row>
    <row r="55" spans="1:13" ht="22.5">
      <c r="A55" s="275">
        <v>46</v>
      </c>
      <c r="B55" s="276" t="s">
        <v>669</v>
      </c>
      <c r="C55" s="277" t="s">
        <v>670</v>
      </c>
      <c r="D55" s="278" t="s">
        <v>4</v>
      </c>
      <c r="E55" s="282" t="s">
        <v>668</v>
      </c>
      <c r="F55" s="279">
        <v>20</v>
      </c>
      <c r="G55" s="276"/>
      <c r="H55" s="280"/>
      <c r="I55" s="276"/>
      <c r="J55" s="280"/>
      <c r="K55" s="92">
        <v>26.240000000000002</v>
      </c>
      <c r="L55" s="102"/>
      <c r="M55" s="224"/>
    </row>
    <row r="56" spans="1:13" ht="22.5">
      <c r="A56" s="275">
        <v>47</v>
      </c>
      <c r="B56" s="276" t="s">
        <v>671</v>
      </c>
      <c r="C56" s="277" t="s">
        <v>672</v>
      </c>
      <c r="D56" s="278" t="s">
        <v>4</v>
      </c>
      <c r="E56" s="282" t="s">
        <v>668</v>
      </c>
      <c r="F56" s="279">
        <v>31.25</v>
      </c>
      <c r="G56" s="276"/>
      <c r="H56" s="280"/>
      <c r="I56" s="276"/>
      <c r="J56" s="280"/>
      <c r="K56" s="92">
        <v>41</v>
      </c>
      <c r="L56" s="102"/>
      <c r="M56" s="224"/>
    </row>
    <row r="57" spans="1:13" ht="11.25">
      <c r="A57" s="275">
        <v>48</v>
      </c>
      <c r="B57" s="276" t="s">
        <v>673</v>
      </c>
      <c r="C57" s="312" t="s">
        <v>674</v>
      </c>
      <c r="D57" s="278" t="s">
        <v>4</v>
      </c>
      <c r="E57" s="276" t="s">
        <v>649</v>
      </c>
      <c r="F57" s="279">
        <v>139.8</v>
      </c>
      <c r="G57" s="276" t="s">
        <v>355</v>
      </c>
      <c r="H57" s="280">
        <v>75.1</v>
      </c>
      <c r="I57" s="276"/>
      <c r="J57" s="280"/>
      <c r="K57" s="92">
        <v>140.9744</v>
      </c>
      <c r="L57" s="102"/>
      <c r="M57" s="224"/>
    </row>
    <row r="58" spans="1:13" ht="11.25">
      <c r="A58" s="275">
        <v>49</v>
      </c>
      <c r="B58" s="276" t="s">
        <v>675</v>
      </c>
      <c r="C58" s="312" t="s">
        <v>676</v>
      </c>
      <c r="D58" s="278" t="s">
        <v>4</v>
      </c>
      <c r="E58" s="276" t="s">
        <v>677</v>
      </c>
      <c r="F58" s="279">
        <v>12400</v>
      </c>
      <c r="G58" s="276"/>
      <c r="H58" s="280"/>
      <c r="I58" s="276"/>
      <c r="J58" s="280"/>
      <c r="K58" s="92">
        <v>12400</v>
      </c>
      <c r="L58" s="102"/>
      <c r="M58" s="224"/>
    </row>
    <row r="59" spans="1:13" ht="11.25">
      <c r="A59" s="275">
        <v>50</v>
      </c>
      <c r="B59" s="276" t="s">
        <v>678</v>
      </c>
      <c r="C59" s="281" t="s">
        <v>679</v>
      </c>
      <c r="D59" s="278" t="s">
        <v>4</v>
      </c>
      <c r="E59" s="276" t="s">
        <v>680</v>
      </c>
      <c r="F59" s="279">
        <v>1808.95</v>
      </c>
      <c r="G59" s="276" t="s">
        <v>681</v>
      </c>
      <c r="H59" s="280">
        <v>1658.7</v>
      </c>
      <c r="I59" s="276" t="s">
        <v>682</v>
      </c>
      <c r="J59" s="280">
        <v>1400</v>
      </c>
      <c r="K59" s="92">
        <v>2176.2144000000003</v>
      </c>
      <c r="L59" s="102"/>
      <c r="M59" s="224"/>
    </row>
    <row r="60" spans="1:13" ht="22.5">
      <c r="A60" s="275">
        <v>51</v>
      </c>
      <c r="B60" s="276" t="s">
        <v>683</v>
      </c>
      <c r="C60" s="281" t="s">
        <v>684</v>
      </c>
      <c r="D60" s="278" t="s">
        <v>4</v>
      </c>
      <c r="E60" s="276" t="s">
        <v>680</v>
      </c>
      <c r="F60" s="279">
        <v>780</v>
      </c>
      <c r="G60" s="276" t="s">
        <v>681</v>
      </c>
      <c r="H60" s="280">
        <v>881.1</v>
      </c>
      <c r="I60" s="276" t="s">
        <v>682</v>
      </c>
      <c r="J60" s="280">
        <v>900</v>
      </c>
      <c r="K60" s="92">
        <v>1156.0032</v>
      </c>
      <c r="L60" s="102"/>
      <c r="M60" s="224"/>
    </row>
    <row r="61" spans="1:13" ht="22.5">
      <c r="A61" s="275">
        <v>52</v>
      </c>
      <c r="B61" s="276" t="s">
        <v>685</v>
      </c>
      <c r="C61" s="311" t="s">
        <v>686</v>
      </c>
      <c r="D61" s="278" t="s">
        <v>90</v>
      </c>
      <c r="E61" s="276" t="s">
        <v>687</v>
      </c>
      <c r="F61" s="279">
        <v>2.07</v>
      </c>
      <c r="G61" s="276" t="s">
        <v>681</v>
      </c>
      <c r="H61" s="280">
        <v>5.5</v>
      </c>
      <c r="I61" s="276" t="s">
        <v>688</v>
      </c>
      <c r="J61" s="280">
        <v>3.39</v>
      </c>
      <c r="K61" s="92">
        <v>4.44768</v>
      </c>
      <c r="L61" s="102"/>
      <c r="M61" s="224"/>
    </row>
    <row r="62" spans="1:13" ht="22.5">
      <c r="A62" s="275">
        <v>53</v>
      </c>
      <c r="B62" s="276" t="s">
        <v>689</v>
      </c>
      <c r="C62" s="311" t="s">
        <v>690</v>
      </c>
      <c r="D62" s="278" t="s">
        <v>4</v>
      </c>
      <c r="E62" s="276" t="s">
        <v>691</v>
      </c>
      <c r="F62" s="279">
        <v>8460</v>
      </c>
      <c r="G62" s="276" t="s">
        <v>692</v>
      </c>
      <c r="H62" s="280">
        <v>10445</v>
      </c>
      <c r="I62" s="276"/>
      <c r="J62" s="280"/>
      <c r="K62" s="92">
        <v>12401.68</v>
      </c>
      <c r="L62" s="102"/>
      <c r="M62" s="224"/>
    </row>
    <row r="63" spans="1:13" ht="11.25">
      <c r="A63" s="283">
        <v>54</v>
      </c>
      <c r="B63" s="276" t="s">
        <v>693</v>
      </c>
      <c r="C63" s="313" t="s">
        <v>694</v>
      </c>
      <c r="D63" s="284" t="s">
        <v>231</v>
      </c>
      <c r="E63" s="285" t="s">
        <v>695</v>
      </c>
      <c r="F63" s="286">
        <v>15700</v>
      </c>
      <c r="G63" s="285"/>
      <c r="H63" s="287"/>
      <c r="I63" s="285"/>
      <c r="J63" s="287"/>
      <c r="K63" s="92">
        <v>20598.4</v>
      </c>
      <c r="L63" s="102"/>
      <c r="M63" s="224"/>
    </row>
    <row r="64" spans="1:13" ht="11.25">
      <c r="A64" s="276">
        <v>55</v>
      </c>
      <c r="B64" s="276" t="s">
        <v>696</v>
      </c>
      <c r="C64" s="311" t="s">
        <v>697</v>
      </c>
      <c r="D64" s="278" t="s">
        <v>90</v>
      </c>
      <c r="E64" s="276" t="s">
        <v>698</v>
      </c>
      <c r="F64" s="279">
        <v>195</v>
      </c>
      <c r="G64" s="276" t="s">
        <v>699</v>
      </c>
      <c r="H64" s="280">
        <v>145</v>
      </c>
      <c r="I64" s="276"/>
      <c r="J64" s="280"/>
      <c r="K64" s="92">
        <v>223.04000000000002</v>
      </c>
      <c r="L64" s="102"/>
      <c r="M64" s="224"/>
    </row>
    <row r="65" spans="1:13" ht="22.5">
      <c r="A65" s="276">
        <v>56</v>
      </c>
      <c r="B65" s="276" t="s">
        <v>907</v>
      </c>
      <c r="C65" s="91" t="s">
        <v>909</v>
      </c>
      <c r="D65" s="215" t="s">
        <v>89</v>
      </c>
      <c r="E65" s="308" t="s">
        <v>910</v>
      </c>
      <c r="F65" s="309">
        <v>54.5</v>
      </c>
      <c r="G65" s="329"/>
      <c r="H65" s="309"/>
      <c r="I65" s="276"/>
      <c r="J65" s="280"/>
      <c r="K65" s="92">
        <v>71.504</v>
      </c>
      <c r="L65" s="102"/>
      <c r="M65" s="224"/>
    </row>
    <row r="66" spans="1:13" ht="22.5">
      <c r="A66" s="276">
        <v>57</v>
      </c>
      <c r="B66" s="276" t="s">
        <v>908</v>
      </c>
      <c r="C66" s="91" t="s">
        <v>911</v>
      </c>
      <c r="D66" s="215" t="s">
        <v>89</v>
      </c>
      <c r="E66" s="215" t="s">
        <v>912</v>
      </c>
      <c r="F66" s="265">
        <v>9.8</v>
      </c>
      <c r="G66" s="215" t="s">
        <v>355</v>
      </c>
      <c r="H66" s="265">
        <v>16</v>
      </c>
      <c r="I66" s="276"/>
      <c r="J66" s="280"/>
      <c r="K66" s="92">
        <v>16.9248</v>
      </c>
      <c r="L66" s="102"/>
      <c r="M66" s="224"/>
    </row>
    <row r="67" spans="1:13" ht="11.25">
      <c r="A67" s="288"/>
      <c r="B67" s="288"/>
      <c r="C67" s="101"/>
      <c r="D67" s="252"/>
      <c r="E67" s="252"/>
      <c r="F67" s="102"/>
      <c r="G67" s="252"/>
      <c r="H67" s="102"/>
      <c r="I67" s="288"/>
      <c r="J67" s="328"/>
      <c r="K67" s="135"/>
      <c r="L67" s="102"/>
      <c r="M67" s="224"/>
    </row>
    <row r="68" spans="1:11" ht="11.25">
      <c r="A68" s="100"/>
      <c r="B68" s="289" t="s">
        <v>65</v>
      </c>
      <c r="C68" s="293" t="s">
        <v>700</v>
      </c>
      <c r="D68" s="289" t="s">
        <v>65</v>
      </c>
      <c r="E68" s="293" t="s">
        <v>576</v>
      </c>
      <c r="F68" s="293"/>
      <c r="G68" s="252"/>
      <c r="H68" s="289" t="s">
        <v>65</v>
      </c>
      <c r="I68" s="293" t="s">
        <v>711</v>
      </c>
      <c r="J68" s="290"/>
      <c r="K68" s="297"/>
    </row>
    <row r="69" spans="1:11" ht="11.25">
      <c r="A69" s="100"/>
      <c r="B69" s="289" t="s">
        <v>74</v>
      </c>
      <c r="C69" s="293" t="s">
        <v>701</v>
      </c>
      <c r="D69" s="289" t="s">
        <v>74</v>
      </c>
      <c r="E69" s="293" t="s">
        <v>702</v>
      </c>
      <c r="F69" s="293"/>
      <c r="G69" s="291"/>
      <c r="H69" s="289" t="s">
        <v>74</v>
      </c>
      <c r="I69" s="293" t="s">
        <v>713</v>
      </c>
      <c r="J69" s="293"/>
      <c r="K69" s="297"/>
    </row>
    <row r="70" spans="1:11" ht="11.25">
      <c r="A70" s="100"/>
      <c r="B70" s="289" t="s">
        <v>66</v>
      </c>
      <c r="C70" s="293" t="s">
        <v>703</v>
      </c>
      <c r="D70" s="289" t="s">
        <v>66</v>
      </c>
      <c r="E70" s="293" t="s">
        <v>704</v>
      </c>
      <c r="F70" s="293"/>
      <c r="G70" s="291"/>
      <c r="H70" s="289" t="s">
        <v>66</v>
      </c>
      <c r="I70" s="293" t="s">
        <v>715</v>
      </c>
      <c r="J70" s="293"/>
      <c r="K70" s="297"/>
    </row>
    <row r="71" spans="1:11" ht="11.25">
      <c r="A71" s="100"/>
      <c r="B71" s="289" t="s">
        <v>67</v>
      </c>
      <c r="C71" s="293" t="s">
        <v>705</v>
      </c>
      <c r="D71" s="289" t="s">
        <v>67</v>
      </c>
      <c r="E71" s="293" t="s">
        <v>706</v>
      </c>
      <c r="F71" s="293"/>
      <c r="G71" s="291"/>
      <c r="H71" s="289" t="s">
        <v>67</v>
      </c>
      <c r="I71" s="293" t="s">
        <v>717</v>
      </c>
      <c r="J71" s="293"/>
      <c r="K71" s="297"/>
    </row>
    <row r="72" spans="1:11" ht="11.25">
      <c r="A72" s="100"/>
      <c r="B72" s="289" t="s">
        <v>75</v>
      </c>
      <c r="C72" s="293" t="s">
        <v>707</v>
      </c>
      <c r="D72" s="289" t="s">
        <v>75</v>
      </c>
      <c r="E72" s="293" t="s">
        <v>708</v>
      </c>
      <c r="F72" s="293"/>
      <c r="G72" s="291"/>
      <c r="H72" s="289" t="s">
        <v>75</v>
      </c>
      <c r="I72" s="293" t="s">
        <v>247</v>
      </c>
      <c r="J72" s="293"/>
      <c r="K72" s="297"/>
    </row>
    <row r="73" spans="1:11" ht="11.25">
      <c r="A73" s="100"/>
      <c r="B73" s="289" t="s">
        <v>68</v>
      </c>
      <c r="C73" s="293" t="s">
        <v>709</v>
      </c>
      <c r="D73" s="289" t="s">
        <v>68</v>
      </c>
      <c r="E73" s="293" t="s">
        <v>710</v>
      </c>
      <c r="F73" s="293"/>
      <c r="G73" s="291"/>
      <c r="H73" s="289" t="s">
        <v>68</v>
      </c>
      <c r="I73" s="293" t="s">
        <v>247</v>
      </c>
      <c r="J73" s="293"/>
      <c r="K73" s="295"/>
    </row>
    <row r="74" spans="1:11" ht="11.25">
      <c r="A74" s="100"/>
      <c r="B74" s="289" t="s">
        <v>69</v>
      </c>
      <c r="C74" s="294">
        <v>43966</v>
      </c>
      <c r="D74" s="289" t="s">
        <v>69</v>
      </c>
      <c r="E74" s="294">
        <v>43963</v>
      </c>
      <c r="F74" s="292"/>
      <c r="G74" s="291"/>
      <c r="H74" s="289" t="s">
        <v>69</v>
      </c>
      <c r="I74" s="294">
        <v>44042</v>
      </c>
      <c r="J74" s="292"/>
      <c r="K74" s="295"/>
    </row>
    <row r="75" spans="1:11" ht="11.25">
      <c r="A75" s="100"/>
      <c r="B75" s="289"/>
      <c r="C75" s="292"/>
      <c r="D75" s="289"/>
      <c r="E75" s="292"/>
      <c r="F75" s="292"/>
      <c r="G75" s="291"/>
      <c r="H75" s="289"/>
      <c r="I75" s="292"/>
      <c r="J75" s="292"/>
      <c r="K75" s="295"/>
    </row>
    <row r="76" spans="1:11" ht="11.25">
      <c r="A76" s="100"/>
      <c r="B76" s="289" t="s">
        <v>65</v>
      </c>
      <c r="C76" s="293" t="s">
        <v>712</v>
      </c>
      <c r="D76" s="289" t="s">
        <v>65</v>
      </c>
      <c r="E76" s="293" t="s">
        <v>719</v>
      </c>
      <c r="F76" s="293"/>
      <c r="G76" s="291"/>
      <c r="H76" s="289" t="s">
        <v>65</v>
      </c>
      <c r="I76" s="293" t="s">
        <v>720</v>
      </c>
      <c r="J76" s="290"/>
      <c r="K76" s="297"/>
    </row>
    <row r="77" spans="1:11" ht="11.25">
      <c r="A77" s="100"/>
      <c r="B77" s="289" t="s">
        <v>74</v>
      </c>
      <c r="C77" s="293" t="s">
        <v>714</v>
      </c>
      <c r="D77" s="289" t="s">
        <v>74</v>
      </c>
      <c r="E77" s="293" t="s">
        <v>721</v>
      </c>
      <c r="F77" s="293"/>
      <c r="G77" s="291"/>
      <c r="H77" s="289" t="s">
        <v>74</v>
      </c>
      <c r="I77" s="293" t="s">
        <v>722</v>
      </c>
      <c r="J77" s="293"/>
      <c r="K77" s="297"/>
    </row>
    <row r="78" spans="1:11" ht="11.25">
      <c r="A78" s="100"/>
      <c r="B78" s="289" t="s">
        <v>66</v>
      </c>
      <c r="C78" s="293" t="s">
        <v>716</v>
      </c>
      <c r="D78" s="289" t="s">
        <v>66</v>
      </c>
      <c r="E78" s="293" t="s">
        <v>723</v>
      </c>
      <c r="F78" s="293"/>
      <c r="G78" s="291"/>
      <c r="H78" s="289" t="s">
        <v>66</v>
      </c>
      <c r="I78" s="293" t="s">
        <v>724</v>
      </c>
      <c r="J78" s="293"/>
      <c r="K78" s="297"/>
    </row>
    <row r="79" spans="1:11" ht="11.25">
      <c r="A79" s="100"/>
      <c r="B79" s="289" t="s">
        <v>67</v>
      </c>
      <c r="C79" s="293" t="s">
        <v>717</v>
      </c>
      <c r="D79" s="289" t="s">
        <v>67</v>
      </c>
      <c r="E79" s="293" t="s">
        <v>717</v>
      </c>
      <c r="F79" s="293"/>
      <c r="G79" s="291"/>
      <c r="H79" s="289" t="s">
        <v>67</v>
      </c>
      <c r="I79" s="293" t="s">
        <v>717</v>
      </c>
      <c r="J79" s="293"/>
      <c r="K79" s="297"/>
    </row>
    <row r="80" spans="1:11" ht="11.25">
      <c r="A80" s="100"/>
      <c r="B80" s="289" t="s">
        <v>75</v>
      </c>
      <c r="C80" s="293" t="s">
        <v>718</v>
      </c>
      <c r="D80" s="289" t="s">
        <v>75</v>
      </c>
      <c r="E80" s="293" t="s">
        <v>725</v>
      </c>
      <c r="F80" s="293"/>
      <c r="G80" s="291"/>
      <c r="H80" s="289" t="s">
        <v>75</v>
      </c>
      <c r="I80" s="293" t="s">
        <v>726</v>
      </c>
      <c r="J80" s="293"/>
      <c r="K80" s="297"/>
    </row>
    <row r="81" spans="1:11" ht="11.25">
      <c r="A81" s="100"/>
      <c r="B81" s="289" t="s">
        <v>68</v>
      </c>
      <c r="C81" s="293" t="s">
        <v>247</v>
      </c>
      <c r="D81" s="289" t="s">
        <v>68</v>
      </c>
      <c r="E81" s="293" t="s">
        <v>247</v>
      </c>
      <c r="F81" s="293"/>
      <c r="G81" s="291"/>
      <c r="H81" s="289" t="s">
        <v>68</v>
      </c>
      <c r="I81" s="293" t="s">
        <v>247</v>
      </c>
      <c r="J81" s="293"/>
      <c r="K81" s="295"/>
    </row>
    <row r="82" spans="1:11" ht="11.25">
      <c r="A82" s="100"/>
      <c r="B82" s="289" t="s">
        <v>69</v>
      </c>
      <c r="C82" s="294">
        <v>44042</v>
      </c>
      <c r="D82" s="289" t="s">
        <v>69</v>
      </c>
      <c r="E82" s="294">
        <v>44042</v>
      </c>
      <c r="F82" s="292"/>
      <c r="G82" s="291"/>
      <c r="H82" s="289" t="s">
        <v>69</v>
      </c>
      <c r="I82" s="294">
        <v>44042</v>
      </c>
      <c r="J82" s="292"/>
      <c r="K82" s="295"/>
    </row>
    <row r="83" spans="1:11" ht="11.25">
      <c r="A83" s="100"/>
      <c r="B83" s="289"/>
      <c r="C83" s="292"/>
      <c r="D83" s="289"/>
      <c r="E83" s="292"/>
      <c r="F83" s="292"/>
      <c r="G83" s="291"/>
      <c r="H83" s="289"/>
      <c r="I83" s="292"/>
      <c r="J83" s="292"/>
      <c r="K83" s="295"/>
    </row>
    <row r="84" spans="1:11" ht="11.25">
      <c r="A84" s="100"/>
      <c r="B84" s="289" t="s">
        <v>65</v>
      </c>
      <c r="C84" s="293" t="s">
        <v>727</v>
      </c>
      <c r="D84" s="289" t="s">
        <v>65</v>
      </c>
      <c r="E84" s="293" t="s">
        <v>650</v>
      </c>
      <c r="F84" s="293"/>
      <c r="G84" s="291"/>
      <c r="H84" s="289" t="s">
        <v>65</v>
      </c>
      <c r="I84" s="293" t="s">
        <v>734</v>
      </c>
      <c r="J84" s="290"/>
      <c r="K84" s="297"/>
    </row>
    <row r="85" spans="1:11" ht="11.25">
      <c r="A85" s="100"/>
      <c r="B85" s="289" t="s">
        <v>74</v>
      </c>
      <c r="C85" s="293" t="s">
        <v>728</v>
      </c>
      <c r="D85" s="289" t="s">
        <v>74</v>
      </c>
      <c r="E85" s="293" t="s">
        <v>729</v>
      </c>
      <c r="F85" s="293"/>
      <c r="G85" s="291"/>
      <c r="H85" s="289" t="s">
        <v>74</v>
      </c>
      <c r="I85" s="293" t="s">
        <v>736</v>
      </c>
      <c r="J85" s="293"/>
      <c r="K85" s="297"/>
    </row>
    <row r="86" spans="1:11" ht="11.25">
      <c r="A86" s="100"/>
      <c r="B86" s="289" t="s">
        <v>66</v>
      </c>
      <c r="C86" s="293" t="s">
        <v>730</v>
      </c>
      <c r="D86" s="289" t="s">
        <v>66</v>
      </c>
      <c r="E86" s="293" t="s">
        <v>731</v>
      </c>
      <c r="F86" s="293"/>
      <c r="G86" s="291"/>
      <c r="H86" s="289" t="s">
        <v>66</v>
      </c>
      <c r="I86" s="293" t="s">
        <v>738</v>
      </c>
      <c r="J86" s="293"/>
      <c r="K86" s="297"/>
    </row>
    <row r="87" spans="1:11" ht="11.25">
      <c r="A87" s="100"/>
      <c r="B87" s="289" t="s">
        <v>67</v>
      </c>
      <c r="C87" s="293" t="s">
        <v>717</v>
      </c>
      <c r="D87" s="289" t="s">
        <v>67</v>
      </c>
      <c r="E87" s="293" t="s">
        <v>717</v>
      </c>
      <c r="F87" s="293"/>
      <c r="G87" s="291"/>
      <c r="H87" s="289" t="s">
        <v>67</v>
      </c>
      <c r="I87" s="293" t="s">
        <v>717</v>
      </c>
      <c r="J87" s="293"/>
      <c r="K87" s="297"/>
    </row>
    <row r="88" spans="1:11" ht="11.25">
      <c r="A88" s="100"/>
      <c r="B88" s="289" t="s">
        <v>75</v>
      </c>
      <c r="C88" s="293" t="s">
        <v>732</v>
      </c>
      <c r="D88" s="289" t="s">
        <v>75</v>
      </c>
      <c r="E88" s="293" t="s">
        <v>733</v>
      </c>
      <c r="F88" s="293"/>
      <c r="G88" s="291"/>
      <c r="H88" s="289" t="s">
        <v>75</v>
      </c>
      <c r="I88" s="293" t="s">
        <v>741</v>
      </c>
      <c r="J88" s="293"/>
      <c r="K88" s="297"/>
    </row>
    <row r="89" spans="1:11" ht="11.25">
      <c r="A89" s="100"/>
      <c r="B89" s="289" t="s">
        <v>68</v>
      </c>
      <c r="C89" s="293" t="s">
        <v>247</v>
      </c>
      <c r="D89" s="289" t="s">
        <v>68</v>
      </c>
      <c r="E89" s="293" t="s">
        <v>247</v>
      </c>
      <c r="F89" s="293"/>
      <c r="G89" s="291"/>
      <c r="H89" s="289" t="s">
        <v>68</v>
      </c>
      <c r="I89" s="293" t="s">
        <v>247</v>
      </c>
      <c r="J89" s="293"/>
      <c r="K89" s="295"/>
    </row>
    <row r="90" spans="1:11" ht="11.25">
      <c r="A90" s="100"/>
      <c r="B90" s="289" t="s">
        <v>69</v>
      </c>
      <c r="C90" s="294">
        <v>44045</v>
      </c>
      <c r="D90" s="289" t="s">
        <v>69</v>
      </c>
      <c r="E90" s="294">
        <v>44001</v>
      </c>
      <c r="F90" s="292"/>
      <c r="G90" s="291"/>
      <c r="H90" s="289" t="s">
        <v>69</v>
      </c>
      <c r="I90" s="294">
        <v>44001</v>
      </c>
      <c r="J90" s="292"/>
      <c r="K90" s="295"/>
    </row>
    <row r="91" spans="1:11" ht="11.25">
      <c r="A91" s="100"/>
      <c r="B91" s="289"/>
      <c r="C91" s="292"/>
      <c r="D91" s="289"/>
      <c r="E91" s="292"/>
      <c r="F91" s="292"/>
      <c r="G91" s="291"/>
      <c r="H91" s="289"/>
      <c r="I91" s="292"/>
      <c r="J91" s="292"/>
      <c r="K91" s="295"/>
    </row>
    <row r="92" spans="1:11" ht="11.25">
      <c r="A92" s="100"/>
      <c r="B92" s="289" t="s">
        <v>65</v>
      </c>
      <c r="C92" s="293" t="s">
        <v>735</v>
      </c>
      <c r="D92" s="289" t="s">
        <v>65</v>
      </c>
      <c r="E92" s="293" t="s">
        <v>742</v>
      </c>
      <c r="F92" s="293"/>
      <c r="G92" s="291"/>
      <c r="H92" s="289" t="s">
        <v>65</v>
      </c>
      <c r="I92" s="293" t="s">
        <v>743</v>
      </c>
      <c r="J92" s="290"/>
      <c r="K92" s="297"/>
    </row>
    <row r="93" spans="1:11" ht="11.25">
      <c r="A93" s="100"/>
      <c r="B93" s="289" t="s">
        <v>74</v>
      </c>
      <c r="C93" s="293" t="s">
        <v>737</v>
      </c>
      <c r="D93" s="289" t="s">
        <v>74</v>
      </c>
      <c r="E93" s="293" t="s">
        <v>744</v>
      </c>
      <c r="F93" s="293"/>
      <c r="G93" s="291"/>
      <c r="H93" s="289" t="s">
        <v>74</v>
      </c>
      <c r="I93" s="293" t="s">
        <v>745</v>
      </c>
      <c r="J93" s="293"/>
      <c r="K93" s="297"/>
    </row>
    <row r="94" spans="1:11" ht="11.25">
      <c r="A94" s="100"/>
      <c r="B94" s="289" t="s">
        <v>66</v>
      </c>
      <c r="C94" s="293" t="s">
        <v>739</v>
      </c>
      <c r="D94" s="289" t="s">
        <v>66</v>
      </c>
      <c r="E94" s="293" t="s">
        <v>746</v>
      </c>
      <c r="F94" s="293"/>
      <c r="G94" s="291"/>
      <c r="H94" s="289" t="s">
        <v>66</v>
      </c>
      <c r="I94" s="293" t="s">
        <v>747</v>
      </c>
      <c r="J94" s="293"/>
      <c r="K94" s="297"/>
    </row>
    <row r="95" spans="1:11" ht="11.25">
      <c r="A95" s="100"/>
      <c r="B95" s="289" t="s">
        <v>67</v>
      </c>
      <c r="C95" s="293" t="s">
        <v>740</v>
      </c>
      <c r="D95" s="289" t="s">
        <v>67</v>
      </c>
      <c r="E95" s="293" t="s">
        <v>748</v>
      </c>
      <c r="F95" s="293"/>
      <c r="G95" s="291"/>
      <c r="H95" s="289" t="s">
        <v>67</v>
      </c>
      <c r="I95" s="293" t="s">
        <v>749</v>
      </c>
      <c r="J95" s="293"/>
      <c r="K95" s="297"/>
    </row>
    <row r="96" spans="1:11" ht="11.25">
      <c r="A96" s="100"/>
      <c r="B96" s="289" t="s">
        <v>75</v>
      </c>
      <c r="C96" s="293" t="s">
        <v>247</v>
      </c>
      <c r="D96" s="289" t="s">
        <v>75</v>
      </c>
      <c r="E96" s="293" t="s">
        <v>247</v>
      </c>
      <c r="F96" s="293"/>
      <c r="G96" s="291"/>
      <c r="H96" s="289" t="s">
        <v>75</v>
      </c>
      <c r="I96" s="293" t="s">
        <v>750</v>
      </c>
      <c r="J96" s="293"/>
      <c r="K96" s="297"/>
    </row>
    <row r="97" spans="1:11" ht="11.25">
      <c r="A97" s="100"/>
      <c r="B97" s="289" t="s">
        <v>68</v>
      </c>
      <c r="C97" s="293" t="s">
        <v>247</v>
      </c>
      <c r="D97" s="289" t="s">
        <v>68</v>
      </c>
      <c r="E97" s="293" t="s">
        <v>247</v>
      </c>
      <c r="F97" s="293"/>
      <c r="G97" s="291"/>
      <c r="H97" s="289" t="s">
        <v>68</v>
      </c>
      <c r="I97" s="293" t="s">
        <v>751</v>
      </c>
      <c r="J97" s="293"/>
      <c r="K97" s="295"/>
    </row>
    <row r="98" spans="1:11" ht="11.25">
      <c r="A98" s="100"/>
      <c r="B98" s="289" t="s">
        <v>69</v>
      </c>
      <c r="C98" s="294">
        <v>43959</v>
      </c>
      <c r="D98" s="289" t="s">
        <v>69</v>
      </c>
      <c r="E98" s="294">
        <v>43959</v>
      </c>
      <c r="F98" s="292"/>
      <c r="G98" s="291"/>
      <c r="H98" s="289" t="s">
        <v>69</v>
      </c>
      <c r="I98" s="294">
        <v>43962</v>
      </c>
      <c r="J98" s="292"/>
      <c r="K98" s="295"/>
    </row>
    <row r="99" spans="1:11" ht="11.25">
      <c r="A99" s="100"/>
      <c r="B99" s="289"/>
      <c r="C99" s="292"/>
      <c r="D99" s="289"/>
      <c r="E99" s="292"/>
      <c r="F99" s="292"/>
      <c r="G99" s="291"/>
      <c r="H99" s="289"/>
      <c r="I99" s="292"/>
      <c r="J99" s="292"/>
      <c r="K99" s="295"/>
    </row>
    <row r="100" spans="1:11" ht="11.25">
      <c r="A100" s="100" t="s">
        <v>76</v>
      </c>
      <c r="B100" s="289" t="s">
        <v>65</v>
      </c>
      <c r="C100" s="293" t="s">
        <v>355</v>
      </c>
      <c r="D100" s="289" t="s">
        <v>65</v>
      </c>
      <c r="E100" s="293" t="s">
        <v>752</v>
      </c>
      <c r="F100" s="293"/>
      <c r="G100" s="291"/>
      <c r="H100" s="289" t="s">
        <v>65</v>
      </c>
      <c r="I100" s="293" t="s">
        <v>757</v>
      </c>
      <c r="J100" s="102"/>
      <c r="K100" s="135"/>
    </row>
    <row r="101" spans="1:11" ht="11.25">
      <c r="A101" s="100"/>
      <c r="B101" s="289" t="s">
        <v>74</v>
      </c>
      <c r="C101" s="293" t="s">
        <v>753</v>
      </c>
      <c r="D101" s="289" t="s">
        <v>74</v>
      </c>
      <c r="E101" s="293" t="s">
        <v>754</v>
      </c>
      <c r="F101" s="293"/>
      <c r="G101" s="291"/>
      <c r="H101" s="289" t="s">
        <v>74</v>
      </c>
      <c r="I101" s="293" t="s">
        <v>759</v>
      </c>
      <c r="J101" s="102"/>
      <c r="K101" s="135"/>
    </row>
    <row r="102" spans="1:11" ht="11.25">
      <c r="A102" s="100"/>
      <c r="B102" s="289" t="s">
        <v>66</v>
      </c>
      <c r="C102" s="293" t="s">
        <v>357</v>
      </c>
      <c r="D102" s="289" t="s">
        <v>66</v>
      </c>
      <c r="E102" s="293" t="s">
        <v>755</v>
      </c>
      <c r="F102" s="293"/>
      <c r="G102" s="291"/>
      <c r="H102" s="289" t="s">
        <v>66</v>
      </c>
      <c r="I102" s="293" t="s">
        <v>761</v>
      </c>
      <c r="J102" s="102"/>
      <c r="K102" s="135"/>
    </row>
    <row r="103" spans="1:11" ht="11.25">
      <c r="A103" s="100"/>
      <c r="B103" s="289" t="s">
        <v>67</v>
      </c>
      <c r="C103" s="293" t="s">
        <v>358</v>
      </c>
      <c r="D103" s="289" t="s">
        <v>67</v>
      </c>
      <c r="E103" s="293" t="s">
        <v>756</v>
      </c>
      <c r="F103" s="292"/>
      <c r="G103" s="291"/>
      <c r="H103" s="289" t="s">
        <v>67</v>
      </c>
      <c r="I103" s="293" t="s">
        <v>717</v>
      </c>
      <c r="J103" s="102"/>
      <c r="K103" s="135"/>
    </row>
    <row r="104" spans="1:11" ht="11.25">
      <c r="A104" s="100"/>
      <c r="B104" s="289" t="s">
        <v>75</v>
      </c>
      <c r="C104" s="293" t="s">
        <v>359</v>
      </c>
      <c r="D104" s="289" t="s">
        <v>75</v>
      </c>
      <c r="E104" s="293" t="s">
        <v>247</v>
      </c>
      <c r="F104" s="293"/>
      <c r="G104" s="291"/>
      <c r="H104" s="289" t="s">
        <v>75</v>
      </c>
      <c r="I104" s="293" t="s">
        <v>763</v>
      </c>
      <c r="J104" s="102"/>
      <c r="K104" s="135"/>
    </row>
    <row r="105" spans="1:11" ht="11.25">
      <c r="A105" s="100"/>
      <c r="B105" s="289" t="s">
        <v>68</v>
      </c>
      <c r="C105" s="293" t="s">
        <v>360</v>
      </c>
      <c r="D105" s="289" t="s">
        <v>68</v>
      </c>
      <c r="E105" s="293" t="s">
        <v>247</v>
      </c>
      <c r="F105" s="293"/>
      <c r="G105" s="291"/>
      <c r="H105" s="289" t="s">
        <v>68</v>
      </c>
      <c r="I105" s="293" t="s">
        <v>247</v>
      </c>
      <c r="J105" s="102"/>
      <c r="K105" s="135"/>
    </row>
    <row r="106" spans="1:11" ht="11.25">
      <c r="A106" s="100"/>
      <c r="B106" s="289" t="s">
        <v>69</v>
      </c>
      <c r="C106" s="294">
        <v>43963</v>
      </c>
      <c r="D106" s="289" t="s">
        <v>69</v>
      </c>
      <c r="E106" s="294">
        <v>43971</v>
      </c>
      <c r="F106" s="293"/>
      <c r="G106" s="291"/>
      <c r="H106" s="289" t="s">
        <v>69</v>
      </c>
      <c r="I106" s="294">
        <v>44001</v>
      </c>
      <c r="J106" s="102"/>
      <c r="K106" s="135"/>
    </row>
    <row r="107" spans="1:11" ht="11.25">
      <c r="A107" s="100"/>
      <c r="B107" s="289"/>
      <c r="C107" s="290"/>
      <c r="D107" s="289"/>
      <c r="E107" s="293"/>
      <c r="F107" s="293"/>
      <c r="G107" s="291"/>
      <c r="H107" s="289"/>
      <c r="I107" s="291"/>
      <c r="J107" s="102"/>
      <c r="K107" s="135"/>
    </row>
    <row r="108" spans="1:11" ht="11.25">
      <c r="A108" s="100" t="s">
        <v>76</v>
      </c>
      <c r="B108" s="289" t="s">
        <v>65</v>
      </c>
      <c r="C108" s="293" t="s">
        <v>758</v>
      </c>
      <c r="D108" s="289" t="s">
        <v>65</v>
      </c>
      <c r="E108" s="293" t="s">
        <v>765</v>
      </c>
      <c r="F108" s="293"/>
      <c r="G108" s="291"/>
      <c r="H108" s="289" t="s">
        <v>65</v>
      </c>
      <c r="I108" s="293" t="s">
        <v>766</v>
      </c>
      <c r="J108" s="102"/>
      <c r="K108" s="135"/>
    </row>
    <row r="109" spans="1:11" ht="11.25">
      <c r="A109" s="100"/>
      <c r="B109" s="289" t="s">
        <v>74</v>
      </c>
      <c r="C109" s="293" t="s">
        <v>760</v>
      </c>
      <c r="D109" s="289" t="s">
        <v>74</v>
      </c>
      <c r="E109" s="293" t="s">
        <v>767</v>
      </c>
      <c r="F109" s="293"/>
      <c r="G109" s="291"/>
      <c r="H109" s="289" t="s">
        <v>74</v>
      </c>
      <c r="I109" s="293" t="s">
        <v>768</v>
      </c>
      <c r="J109" s="102"/>
      <c r="K109" s="135"/>
    </row>
    <row r="110" spans="1:11" ht="11.25">
      <c r="A110" s="100"/>
      <c r="B110" s="289" t="s">
        <v>66</v>
      </c>
      <c r="C110" s="293" t="s">
        <v>762</v>
      </c>
      <c r="D110" s="289" t="s">
        <v>66</v>
      </c>
      <c r="E110" s="293" t="s">
        <v>769</v>
      </c>
      <c r="F110" s="293"/>
      <c r="G110" s="291"/>
      <c r="H110" s="289" t="s">
        <v>66</v>
      </c>
      <c r="I110" s="293" t="s">
        <v>770</v>
      </c>
      <c r="J110" s="102"/>
      <c r="K110" s="135"/>
    </row>
    <row r="111" spans="1:11" ht="11.25">
      <c r="A111" s="100"/>
      <c r="B111" s="289" t="s">
        <v>67</v>
      </c>
      <c r="C111" s="293" t="s">
        <v>717</v>
      </c>
      <c r="D111" s="289" t="s">
        <v>67</v>
      </c>
      <c r="E111" s="293" t="s">
        <v>771</v>
      </c>
      <c r="F111" s="292"/>
      <c r="G111" s="291"/>
      <c r="H111" s="289" t="s">
        <v>67</v>
      </c>
      <c r="I111" s="293" t="s">
        <v>772</v>
      </c>
      <c r="J111" s="102"/>
      <c r="K111" s="135"/>
    </row>
    <row r="112" spans="1:11" ht="11.25">
      <c r="A112" s="100"/>
      <c r="B112" s="289" t="s">
        <v>75</v>
      </c>
      <c r="C112" s="293" t="s">
        <v>764</v>
      </c>
      <c r="D112" s="289" t="s">
        <v>75</v>
      </c>
      <c r="E112" s="293" t="s">
        <v>773</v>
      </c>
      <c r="F112" s="293"/>
      <c r="G112" s="291"/>
      <c r="H112" s="289" t="s">
        <v>75</v>
      </c>
      <c r="I112" s="293" t="s">
        <v>774</v>
      </c>
      <c r="J112" s="102"/>
      <c r="K112" s="135"/>
    </row>
    <row r="113" spans="1:11" ht="11.25">
      <c r="A113" s="225"/>
      <c r="B113" s="289" t="s">
        <v>68</v>
      </c>
      <c r="C113" s="293" t="s">
        <v>247</v>
      </c>
      <c r="D113" s="289" t="s">
        <v>68</v>
      </c>
      <c r="E113" s="293" t="s">
        <v>247</v>
      </c>
      <c r="F113" s="293"/>
      <c r="G113" s="291"/>
      <c r="H113" s="289" t="s">
        <v>68</v>
      </c>
      <c r="I113" s="293" t="s">
        <v>247</v>
      </c>
      <c r="J113" s="293"/>
      <c r="K113" s="296"/>
    </row>
    <row r="114" spans="1:11" ht="11.25">
      <c r="A114" s="225"/>
      <c r="B114" s="289" t="s">
        <v>69</v>
      </c>
      <c r="C114" s="294">
        <v>44047</v>
      </c>
      <c r="D114" s="289" t="s">
        <v>69</v>
      </c>
      <c r="E114" s="294">
        <v>43967</v>
      </c>
      <c r="F114" s="293"/>
      <c r="G114" s="293"/>
      <c r="H114" s="289" t="s">
        <v>69</v>
      </c>
      <c r="I114" s="294">
        <v>43967</v>
      </c>
      <c r="J114" s="293"/>
      <c r="K114" s="296"/>
    </row>
    <row r="115" spans="1:11" ht="11.25">
      <c r="A115" s="225"/>
      <c r="B115" s="289"/>
      <c r="C115" s="293"/>
      <c r="D115" s="289"/>
      <c r="E115" s="293"/>
      <c r="F115" s="293"/>
      <c r="G115" s="293"/>
      <c r="H115" s="289"/>
      <c r="I115" s="293"/>
      <c r="J115" s="293"/>
      <c r="K115" s="296"/>
    </row>
    <row r="116" spans="1:11" ht="11.25">
      <c r="A116" s="225"/>
      <c r="B116" s="289" t="s">
        <v>65</v>
      </c>
      <c r="C116" s="293" t="s">
        <v>775</v>
      </c>
      <c r="D116" s="289" t="s">
        <v>65</v>
      </c>
      <c r="E116" s="293" t="s">
        <v>776</v>
      </c>
      <c r="F116" s="293"/>
      <c r="G116" s="293"/>
      <c r="H116" s="289" t="s">
        <v>65</v>
      </c>
      <c r="I116" s="293" t="s">
        <v>784</v>
      </c>
      <c r="J116" s="293"/>
      <c r="K116" s="296"/>
    </row>
    <row r="117" spans="1:11" ht="11.25">
      <c r="A117" s="225"/>
      <c r="B117" s="289" t="s">
        <v>74</v>
      </c>
      <c r="C117" s="293" t="s">
        <v>777</v>
      </c>
      <c r="D117" s="289" t="s">
        <v>74</v>
      </c>
      <c r="E117" s="293" t="s">
        <v>778</v>
      </c>
      <c r="F117" s="293"/>
      <c r="G117" s="293"/>
      <c r="H117" s="289" t="s">
        <v>74</v>
      </c>
      <c r="I117" s="293" t="s">
        <v>786</v>
      </c>
      <c r="J117" s="293"/>
      <c r="K117" s="296"/>
    </row>
    <row r="118" spans="1:11" ht="11.25">
      <c r="A118" s="225"/>
      <c r="B118" s="289" t="s">
        <v>66</v>
      </c>
      <c r="C118" s="293" t="s">
        <v>779</v>
      </c>
      <c r="D118" s="289" t="s">
        <v>66</v>
      </c>
      <c r="E118" s="293" t="s">
        <v>247</v>
      </c>
      <c r="F118" s="293"/>
      <c r="G118" s="293"/>
      <c r="H118" s="289" t="s">
        <v>66</v>
      </c>
      <c r="I118" s="293" t="s">
        <v>788</v>
      </c>
      <c r="J118" s="293"/>
      <c r="K118" s="296"/>
    </row>
    <row r="119" spans="1:11" ht="11.25">
      <c r="A119" s="225"/>
      <c r="B119" s="289" t="s">
        <v>67</v>
      </c>
      <c r="C119" s="293" t="s">
        <v>780</v>
      </c>
      <c r="D119" s="289" t="s">
        <v>67</v>
      </c>
      <c r="E119" s="293" t="s">
        <v>781</v>
      </c>
      <c r="F119" s="293"/>
      <c r="G119" s="293"/>
      <c r="H119" s="289" t="s">
        <v>67</v>
      </c>
      <c r="I119" s="293" t="s">
        <v>790</v>
      </c>
      <c r="J119" s="293"/>
      <c r="K119" s="296"/>
    </row>
    <row r="120" spans="1:11" ht="11.25">
      <c r="A120" s="225"/>
      <c r="B120" s="289" t="s">
        <v>75</v>
      </c>
      <c r="C120" s="293" t="s">
        <v>782</v>
      </c>
      <c r="D120" s="289" t="s">
        <v>75</v>
      </c>
      <c r="E120" s="293" t="s">
        <v>783</v>
      </c>
      <c r="F120" s="293"/>
      <c r="G120" s="293"/>
      <c r="H120" s="289" t="s">
        <v>75</v>
      </c>
      <c r="I120" s="293" t="s">
        <v>792</v>
      </c>
      <c r="J120" s="293"/>
      <c r="K120" s="296"/>
    </row>
    <row r="121" spans="1:11" ht="11.25">
      <c r="A121" s="225"/>
      <c r="B121" s="289" t="s">
        <v>68</v>
      </c>
      <c r="C121" s="293" t="s">
        <v>247</v>
      </c>
      <c r="D121" s="289" t="s">
        <v>68</v>
      </c>
      <c r="E121" s="293" t="s">
        <v>247</v>
      </c>
      <c r="F121" s="293"/>
      <c r="G121" s="293"/>
      <c r="H121" s="289" t="s">
        <v>68</v>
      </c>
      <c r="I121" s="293" t="s">
        <v>247</v>
      </c>
      <c r="J121" s="293"/>
      <c r="K121" s="296"/>
    </row>
    <row r="122" spans="1:11" ht="11.25">
      <c r="A122" s="225"/>
      <c r="B122" s="289" t="s">
        <v>69</v>
      </c>
      <c r="C122" s="294">
        <v>43967</v>
      </c>
      <c r="D122" s="289" t="s">
        <v>69</v>
      </c>
      <c r="E122" s="294">
        <v>43967</v>
      </c>
      <c r="F122" s="293"/>
      <c r="G122" s="293"/>
      <c r="H122" s="289" t="s">
        <v>69</v>
      </c>
      <c r="I122" s="294">
        <v>43967</v>
      </c>
      <c r="J122" s="293"/>
      <c r="K122" s="296"/>
    </row>
    <row r="123" spans="1:11" ht="11.25">
      <c r="A123" s="225"/>
      <c r="B123" s="293"/>
      <c r="C123" s="293"/>
      <c r="D123" s="293"/>
      <c r="E123" s="293"/>
      <c r="F123" s="293"/>
      <c r="G123" s="293"/>
      <c r="H123" s="293"/>
      <c r="I123" s="293"/>
      <c r="J123" s="293"/>
      <c r="K123" s="296"/>
    </row>
    <row r="124" spans="1:11" ht="11.25">
      <c r="A124" s="225"/>
      <c r="B124" s="289" t="s">
        <v>65</v>
      </c>
      <c r="C124" s="293" t="s">
        <v>785</v>
      </c>
      <c r="D124" s="289" t="s">
        <v>65</v>
      </c>
      <c r="E124" s="293" t="s">
        <v>795</v>
      </c>
      <c r="F124" s="293"/>
      <c r="G124" s="293"/>
      <c r="H124" s="289" t="s">
        <v>65</v>
      </c>
      <c r="I124" s="293" t="s">
        <v>796</v>
      </c>
      <c r="J124" s="293"/>
      <c r="K124" s="296"/>
    </row>
    <row r="125" spans="1:11" ht="11.25">
      <c r="A125" s="225"/>
      <c r="B125" s="289" t="s">
        <v>74</v>
      </c>
      <c r="C125" s="293" t="s">
        <v>787</v>
      </c>
      <c r="D125" s="289" t="s">
        <v>74</v>
      </c>
      <c r="E125" s="293" t="s">
        <v>797</v>
      </c>
      <c r="F125" s="293"/>
      <c r="G125" s="293"/>
      <c r="H125" s="289" t="s">
        <v>74</v>
      </c>
      <c r="I125" s="293" t="s">
        <v>798</v>
      </c>
      <c r="J125" s="293"/>
      <c r="K125" s="296"/>
    </row>
    <row r="126" spans="1:11" ht="11.25">
      <c r="A126" s="225"/>
      <c r="B126" s="289" t="s">
        <v>66</v>
      </c>
      <c r="C126" s="293" t="s">
        <v>789</v>
      </c>
      <c r="D126" s="289" t="s">
        <v>66</v>
      </c>
      <c r="E126" s="293" t="s">
        <v>799</v>
      </c>
      <c r="F126" s="293"/>
      <c r="G126" s="293"/>
      <c r="H126" s="289" t="s">
        <v>66</v>
      </c>
      <c r="I126" s="293" t="s">
        <v>800</v>
      </c>
      <c r="J126" s="293"/>
      <c r="K126" s="296"/>
    </row>
    <row r="127" spans="1:11" ht="11.25">
      <c r="A127" s="225"/>
      <c r="B127" s="289" t="s">
        <v>67</v>
      </c>
      <c r="C127" s="293" t="s">
        <v>791</v>
      </c>
      <c r="D127" s="289" t="s">
        <v>67</v>
      </c>
      <c r="E127" s="293" t="s">
        <v>801</v>
      </c>
      <c r="F127" s="293"/>
      <c r="G127" s="293"/>
      <c r="H127" s="289" t="s">
        <v>67</v>
      </c>
      <c r="I127" s="293" t="s">
        <v>802</v>
      </c>
      <c r="J127" s="293"/>
      <c r="K127" s="296"/>
    </row>
    <row r="128" spans="1:11" ht="11.25">
      <c r="A128" s="225"/>
      <c r="B128" s="289" t="s">
        <v>75</v>
      </c>
      <c r="C128" s="293" t="s">
        <v>793</v>
      </c>
      <c r="D128" s="289" t="s">
        <v>75</v>
      </c>
      <c r="E128" s="293" t="s">
        <v>803</v>
      </c>
      <c r="F128" s="293"/>
      <c r="G128" s="293"/>
      <c r="H128" s="289" t="s">
        <v>75</v>
      </c>
      <c r="I128" s="293" t="s">
        <v>804</v>
      </c>
      <c r="J128" s="293"/>
      <c r="K128" s="296"/>
    </row>
    <row r="129" spans="1:11" ht="11.25">
      <c r="A129" s="225"/>
      <c r="B129" s="289" t="s">
        <v>68</v>
      </c>
      <c r="C129" s="293" t="s">
        <v>794</v>
      </c>
      <c r="D129" s="289" t="s">
        <v>68</v>
      </c>
      <c r="E129" s="293" t="s">
        <v>805</v>
      </c>
      <c r="F129" s="293"/>
      <c r="G129" s="293"/>
      <c r="H129" s="289" t="s">
        <v>68</v>
      </c>
      <c r="I129" s="293" t="s">
        <v>806</v>
      </c>
      <c r="J129" s="293"/>
      <c r="K129" s="296"/>
    </row>
    <row r="130" spans="1:11" ht="11.25">
      <c r="A130" s="225"/>
      <c r="B130" s="289" t="s">
        <v>69</v>
      </c>
      <c r="C130" s="294">
        <v>43963</v>
      </c>
      <c r="D130" s="289" t="s">
        <v>69</v>
      </c>
      <c r="E130" s="294">
        <v>44049</v>
      </c>
      <c r="F130" s="293"/>
      <c r="G130" s="293"/>
      <c r="H130" s="289" t="s">
        <v>69</v>
      </c>
      <c r="I130" s="294"/>
      <c r="J130" s="293"/>
      <c r="K130" s="296"/>
    </row>
    <row r="131" spans="1:11" ht="11.25">
      <c r="A131" s="225"/>
      <c r="B131" s="293"/>
      <c r="C131" s="293"/>
      <c r="D131" s="293"/>
      <c r="E131" s="293"/>
      <c r="F131" s="293"/>
      <c r="G131" s="293"/>
      <c r="H131" s="293"/>
      <c r="I131" s="293"/>
      <c r="J131" s="293"/>
      <c r="K131" s="296"/>
    </row>
    <row r="132" spans="1:11" ht="11.25">
      <c r="A132" s="225"/>
      <c r="B132" s="289" t="s">
        <v>65</v>
      </c>
      <c r="C132" s="293" t="s">
        <v>807</v>
      </c>
      <c r="D132" s="289" t="s">
        <v>65</v>
      </c>
      <c r="E132" s="293" t="s">
        <v>808</v>
      </c>
      <c r="F132" s="293"/>
      <c r="G132" s="293"/>
      <c r="H132" s="293"/>
      <c r="I132" s="293"/>
      <c r="J132" s="293"/>
      <c r="K132" s="296"/>
    </row>
    <row r="133" spans="1:11" ht="11.25">
      <c r="A133" s="225"/>
      <c r="B133" s="289" t="s">
        <v>74</v>
      </c>
      <c r="C133" s="293" t="s">
        <v>809</v>
      </c>
      <c r="D133" s="289" t="s">
        <v>74</v>
      </c>
      <c r="E133" s="293" t="s">
        <v>810</v>
      </c>
      <c r="F133" s="293"/>
      <c r="G133" s="293"/>
      <c r="H133" s="293"/>
      <c r="I133" s="293"/>
      <c r="J133" s="293"/>
      <c r="K133" s="296"/>
    </row>
    <row r="134" spans="1:11" ht="11.25">
      <c r="A134" s="225"/>
      <c r="B134" s="289" t="s">
        <v>66</v>
      </c>
      <c r="C134" s="293" t="s">
        <v>811</v>
      </c>
      <c r="D134" s="289" t="s">
        <v>66</v>
      </c>
      <c r="E134" s="293" t="s">
        <v>812</v>
      </c>
      <c r="F134" s="293"/>
      <c r="G134" s="293"/>
      <c r="H134" s="293"/>
      <c r="I134" s="293"/>
      <c r="J134" s="293"/>
      <c r="K134" s="296"/>
    </row>
    <row r="135" spans="1:11" ht="11.25">
      <c r="A135" s="225"/>
      <c r="B135" s="289" t="s">
        <v>67</v>
      </c>
      <c r="C135" s="293" t="s">
        <v>813</v>
      </c>
      <c r="D135" s="289" t="s">
        <v>67</v>
      </c>
      <c r="E135" s="293" t="s">
        <v>814</v>
      </c>
      <c r="F135" s="293"/>
      <c r="G135" s="293"/>
      <c r="H135" s="293"/>
      <c r="I135" s="293"/>
      <c r="J135" s="293"/>
      <c r="K135" s="296"/>
    </row>
    <row r="136" spans="1:11" ht="11.25">
      <c r="A136" s="225"/>
      <c r="B136" s="289" t="s">
        <v>75</v>
      </c>
      <c r="C136" s="293" t="s">
        <v>247</v>
      </c>
      <c r="D136" s="289" t="s">
        <v>75</v>
      </c>
      <c r="E136" s="293" t="s">
        <v>815</v>
      </c>
      <c r="F136" s="293"/>
      <c r="G136" s="293"/>
      <c r="H136" s="293"/>
      <c r="I136" s="293"/>
      <c r="J136" s="293"/>
      <c r="K136" s="296"/>
    </row>
    <row r="137" spans="1:11" ht="11.25">
      <c r="A137" s="225"/>
      <c r="B137" s="289" t="s">
        <v>68</v>
      </c>
      <c r="C137" s="293" t="s">
        <v>247</v>
      </c>
      <c r="D137" s="289" t="s">
        <v>68</v>
      </c>
      <c r="E137" s="293" t="s">
        <v>247</v>
      </c>
      <c r="F137" s="293"/>
      <c r="G137" s="293"/>
      <c r="H137" s="293"/>
      <c r="I137" s="293"/>
      <c r="J137" s="293"/>
      <c r="K137" s="296"/>
    </row>
    <row r="138" spans="1:11" ht="11.25">
      <c r="A138" s="225"/>
      <c r="B138" s="289" t="s">
        <v>69</v>
      </c>
      <c r="C138" s="294">
        <v>44006</v>
      </c>
      <c r="D138" s="289" t="s">
        <v>69</v>
      </c>
      <c r="E138" s="294">
        <v>44006</v>
      </c>
      <c r="F138" s="293"/>
      <c r="G138" s="293"/>
      <c r="H138" s="293"/>
      <c r="I138" s="293"/>
      <c r="J138" s="293"/>
      <c r="K138" s="296"/>
    </row>
    <row r="139" spans="1:11" ht="11.25">
      <c r="A139" s="225"/>
      <c r="G139" s="293"/>
      <c r="K139" s="137"/>
    </row>
    <row r="140" spans="1:11" ht="12" thickBot="1">
      <c r="A140" s="227"/>
      <c r="B140" s="88"/>
      <c r="C140" s="88"/>
      <c r="D140" s="88"/>
      <c r="E140" s="88"/>
      <c r="F140" s="88"/>
      <c r="H140" s="88"/>
      <c r="I140" s="88"/>
      <c r="J140" s="88"/>
      <c r="K140" s="223"/>
    </row>
    <row r="141" ht="12" thickBot="1">
      <c r="G141" s="88"/>
    </row>
  </sheetData>
  <sheetProtection/>
  <mergeCells count="9">
    <mergeCell ref="D8:D9"/>
    <mergeCell ref="A7:K7"/>
    <mergeCell ref="K8:K9"/>
    <mergeCell ref="E8:F8"/>
    <mergeCell ref="G8:H8"/>
    <mergeCell ref="I8:J8"/>
    <mergeCell ref="A8:A9"/>
    <mergeCell ref="B8:B9"/>
    <mergeCell ref="C8:C9"/>
  </mergeCells>
  <hyperlinks>
    <hyperlink ref="E136" r:id="rId1" display="contato@garbeindustria.com.br"/>
  </hyperlinks>
  <printOptions/>
  <pageMargins left="0.5118110236220472" right="0.5118110236220472" top="0.7874015748031497" bottom="0.7874015748031497" header="0.31496062992125984" footer="0.31496062992125984"/>
  <pageSetup fitToHeight="0" fitToWidth="1" horizontalDpi="600" verticalDpi="600" orientation="portrait" paperSize="9" scale="48" r:id="rId2"/>
  <headerFooter>
    <oddFooter>&amp;CPágina &amp;P de &amp;N</oddFooter>
  </headerFooter>
  <rowBreaks count="1" manualBreakCount="1">
    <brk id="106" max="10" man="1"/>
  </rowBreaks>
</worksheet>
</file>

<file path=xl/worksheets/sheet6.xml><?xml version="1.0" encoding="utf-8"?>
<worksheet xmlns="http://schemas.openxmlformats.org/spreadsheetml/2006/main" xmlns:r="http://schemas.openxmlformats.org/officeDocument/2006/relationships">
  <sheetPr codeName="Planilha7">
    <pageSetUpPr fitToPage="1"/>
  </sheetPr>
  <dimension ref="A1:J45"/>
  <sheetViews>
    <sheetView showGridLines="0" view="pageBreakPreview" zoomScale="115" zoomScaleSheetLayoutView="115" zoomScalePageLayoutView="0" workbookViewId="0" topLeftCell="A1">
      <selection activeCell="D396" sqref="D396"/>
    </sheetView>
  </sheetViews>
  <sheetFormatPr defaultColWidth="9.140625" defaultRowHeight="15"/>
  <cols>
    <col min="1" max="1" width="12.7109375" style="12" customWidth="1"/>
    <col min="2" max="2" width="30.7109375" style="12" customWidth="1"/>
    <col min="3" max="6" width="9.7109375" style="12" customWidth="1"/>
    <col min="7" max="16384" width="9.140625" style="12" customWidth="1"/>
  </cols>
  <sheetData>
    <row r="1" spans="1:8" s="2" customFormat="1" ht="11.25">
      <c r="A1" s="55"/>
      <c r="B1" s="56"/>
      <c r="C1" s="56"/>
      <c r="D1" s="56"/>
      <c r="E1" s="56"/>
      <c r="F1" s="57"/>
      <c r="G1" s="7"/>
      <c r="H1" s="7"/>
    </row>
    <row r="2" spans="1:8" s="2" customFormat="1" ht="11.25">
      <c r="A2" s="58" t="s">
        <v>11</v>
      </c>
      <c r="B2" s="3" t="s">
        <v>964</v>
      </c>
      <c r="C2" s="3"/>
      <c r="D2" s="59" t="s">
        <v>14</v>
      </c>
      <c r="E2" s="185">
        <v>45108</v>
      </c>
      <c r="F2" s="80"/>
      <c r="G2" s="7"/>
      <c r="H2" s="7"/>
    </row>
    <row r="3" spans="1:8" s="2" customFormat="1" ht="11.25">
      <c r="A3" s="58" t="s">
        <v>12</v>
      </c>
      <c r="B3" s="3" t="s">
        <v>509</v>
      </c>
      <c r="C3" s="3"/>
      <c r="D3" s="59" t="s">
        <v>15</v>
      </c>
      <c r="E3" s="79">
        <v>0.23535496426352442</v>
      </c>
      <c r="F3" s="80"/>
      <c r="G3" s="7"/>
      <c r="H3" s="7"/>
    </row>
    <row r="4" spans="1:8" s="2" customFormat="1" ht="11.25">
      <c r="A4" s="58" t="s">
        <v>42</v>
      </c>
      <c r="B4" s="3" t="s">
        <v>510</v>
      </c>
      <c r="C4" s="3"/>
      <c r="D4" s="59"/>
      <c r="E4" s="79"/>
      <c r="F4" s="80"/>
      <c r="G4" s="7"/>
      <c r="H4" s="7"/>
    </row>
    <row r="5" spans="1:8" s="2" customFormat="1" ht="11.25">
      <c r="A5" s="58" t="s">
        <v>13</v>
      </c>
      <c r="B5" s="3" t="s">
        <v>511</v>
      </c>
      <c r="C5" s="3"/>
      <c r="E5" s="59"/>
      <c r="F5" s="60"/>
      <c r="G5" s="7"/>
      <c r="H5" s="7"/>
    </row>
    <row r="6" spans="1:8" s="2" customFormat="1" ht="12" thickBot="1">
      <c r="A6" s="61"/>
      <c r="B6" s="3"/>
      <c r="C6" s="3"/>
      <c r="D6" s="3"/>
      <c r="E6" s="3"/>
      <c r="F6" s="81"/>
      <c r="G6" s="7"/>
      <c r="H6" s="7"/>
    </row>
    <row r="7" spans="1:6" ht="16.5" thickBot="1">
      <c r="A7" s="369" t="s">
        <v>16</v>
      </c>
      <c r="B7" s="370"/>
      <c r="C7" s="370"/>
      <c r="D7" s="370"/>
      <c r="E7" s="370"/>
      <c r="F7" s="371"/>
    </row>
    <row r="8" spans="1:6" ht="21">
      <c r="A8" s="62" t="s">
        <v>0</v>
      </c>
      <c r="B8" s="63" t="s">
        <v>3</v>
      </c>
      <c r="C8" s="64" t="s">
        <v>17</v>
      </c>
      <c r="D8" s="64" t="s">
        <v>18</v>
      </c>
      <c r="E8" s="64" t="s">
        <v>19</v>
      </c>
      <c r="F8" s="65" t="s">
        <v>20</v>
      </c>
    </row>
    <row r="9" spans="1:6" ht="11.25">
      <c r="A9" s="13">
        <v>1</v>
      </c>
      <c r="B9" s="14" t="s">
        <v>21</v>
      </c>
      <c r="C9" s="15">
        <v>0.03</v>
      </c>
      <c r="D9" s="15">
        <v>0.04</v>
      </c>
      <c r="E9" s="15">
        <v>0.055</v>
      </c>
      <c r="F9" s="16">
        <v>0.04</v>
      </c>
    </row>
    <row r="10" spans="1:6" ht="11.25">
      <c r="A10" s="13">
        <v>2</v>
      </c>
      <c r="B10" s="14" t="s">
        <v>22</v>
      </c>
      <c r="C10" s="15">
        <v>0.008</v>
      </c>
      <c r="D10" s="15">
        <v>0.008</v>
      </c>
      <c r="E10" s="15">
        <v>0.01</v>
      </c>
      <c r="F10" s="16">
        <v>0.008</v>
      </c>
    </row>
    <row r="11" spans="1:6" ht="11.25">
      <c r="A11" s="13">
        <v>3</v>
      </c>
      <c r="B11" s="14" t="s">
        <v>23</v>
      </c>
      <c r="C11" s="15">
        <v>0.0097</v>
      </c>
      <c r="D11" s="15">
        <v>0.0127</v>
      </c>
      <c r="E11" s="15">
        <v>0.0127</v>
      </c>
      <c r="F11" s="16">
        <v>0.0127</v>
      </c>
    </row>
    <row r="12" spans="1:6" ht="11.25">
      <c r="A12" s="13">
        <v>4</v>
      </c>
      <c r="B12" s="14" t="s">
        <v>24</v>
      </c>
      <c r="C12" s="15">
        <v>0.0059</v>
      </c>
      <c r="D12" s="15">
        <v>0.0123</v>
      </c>
      <c r="E12" s="15">
        <v>0.0139</v>
      </c>
      <c r="F12" s="16">
        <v>0.0123</v>
      </c>
    </row>
    <row r="13" spans="1:6" ht="11.25">
      <c r="A13" s="13">
        <v>5</v>
      </c>
      <c r="B13" s="14" t="s">
        <v>25</v>
      </c>
      <c r="C13" s="15">
        <v>0.0616</v>
      </c>
      <c r="D13" s="15">
        <v>0.074</v>
      </c>
      <c r="E13" s="15">
        <v>0.0896</v>
      </c>
      <c r="F13" s="16">
        <v>0.074</v>
      </c>
    </row>
    <row r="14" spans="1:6" ht="11.25">
      <c r="A14" s="13">
        <v>6</v>
      </c>
      <c r="B14" s="14" t="s">
        <v>26</v>
      </c>
      <c r="C14" s="15">
        <v>0.0665</v>
      </c>
      <c r="D14" s="15">
        <v>0.132</v>
      </c>
      <c r="E14" s="15">
        <v>0.1875</v>
      </c>
      <c r="F14" s="16">
        <v>0.0665</v>
      </c>
    </row>
    <row r="15" spans="1:6" ht="11.25">
      <c r="A15" s="17" t="s">
        <v>27</v>
      </c>
      <c r="B15" s="18" t="s">
        <v>28</v>
      </c>
      <c r="C15" s="19">
        <v>0.006500000000000001</v>
      </c>
      <c r="D15" s="19">
        <v>0.006500000000000001</v>
      </c>
      <c r="E15" s="19">
        <v>0.006500000000000001</v>
      </c>
      <c r="F15" s="20">
        <v>0.006500000000000001</v>
      </c>
    </row>
    <row r="16" spans="1:6" ht="11.25">
      <c r="A16" s="17" t="s">
        <v>29</v>
      </c>
      <c r="B16" s="18" t="s">
        <v>30</v>
      </c>
      <c r="C16" s="19">
        <v>0.03</v>
      </c>
      <c r="D16" s="19">
        <v>0.03</v>
      </c>
      <c r="E16" s="19">
        <v>0.03</v>
      </c>
      <c r="F16" s="20">
        <v>0.03</v>
      </c>
    </row>
    <row r="17" spans="1:10" ht="11.25">
      <c r="A17" s="17" t="s">
        <v>31</v>
      </c>
      <c r="B17" s="18" t="s">
        <v>32</v>
      </c>
      <c r="C17" s="19">
        <v>0.02</v>
      </c>
      <c r="D17" s="19">
        <v>0.035</v>
      </c>
      <c r="E17" s="19">
        <v>0.05</v>
      </c>
      <c r="F17" s="20">
        <v>0.035</v>
      </c>
      <c r="G17" s="21"/>
      <c r="H17" s="21"/>
      <c r="I17" s="21"/>
      <c r="J17" s="21"/>
    </row>
    <row r="18" spans="1:10" ht="11.25">
      <c r="A18" s="17" t="s">
        <v>33</v>
      </c>
      <c r="B18" s="18" t="s">
        <v>34</v>
      </c>
      <c r="C18" s="19">
        <v>0.02</v>
      </c>
      <c r="D18" s="19">
        <v>0.0325</v>
      </c>
      <c r="E18" s="19">
        <v>0.045</v>
      </c>
      <c r="F18" s="20">
        <v>0.0325</v>
      </c>
      <c r="G18" s="21"/>
      <c r="H18" s="21"/>
      <c r="I18" s="21"/>
      <c r="J18" s="21"/>
    </row>
    <row r="19" spans="1:10" ht="11.25">
      <c r="A19" s="22"/>
      <c r="B19" s="23"/>
      <c r="C19" s="24"/>
      <c r="D19" s="24"/>
      <c r="E19" s="24"/>
      <c r="F19" s="25"/>
      <c r="G19" s="21"/>
      <c r="H19" s="21"/>
      <c r="I19" s="21"/>
      <c r="J19" s="21"/>
    </row>
    <row r="20" spans="1:10" ht="11.25">
      <c r="A20" s="22"/>
      <c r="B20" s="23"/>
      <c r="C20" s="24"/>
      <c r="D20" s="24"/>
      <c r="E20" s="24"/>
      <c r="F20" s="25"/>
      <c r="G20" s="21"/>
      <c r="H20" s="21"/>
      <c r="I20" s="21"/>
      <c r="J20" s="21"/>
    </row>
    <row r="21" spans="1:10" ht="11.25">
      <c r="A21" s="22"/>
      <c r="B21" s="23"/>
      <c r="C21" s="24"/>
      <c r="D21" s="24"/>
      <c r="E21" s="24"/>
      <c r="F21" s="25"/>
      <c r="G21" s="21"/>
      <c r="H21" s="21"/>
      <c r="I21" s="21"/>
      <c r="J21" s="21"/>
    </row>
    <row r="22" spans="1:10" ht="11.25">
      <c r="A22" s="22"/>
      <c r="B22" s="23"/>
      <c r="C22" s="24"/>
      <c r="D22" s="24"/>
      <c r="E22" s="24"/>
      <c r="F22" s="25"/>
      <c r="G22" s="21"/>
      <c r="H22" s="21"/>
      <c r="I22" s="21"/>
      <c r="J22" s="21"/>
    </row>
    <row r="23" spans="1:10" ht="11.25">
      <c r="A23" s="22"/>
      <c r="B23" s="23"/>
      <c r="C23" s="24"/>
      <c r="D23" s="24"/>
      <c r="E23" s="24"/>
      <c r="F23" s="25"/>
      <c r="G23" s="21"/>
      <c r="H23" s="21"/>
      <c r="I23" s="21"/>
      <c r="J23" s="21"/>
    </row>
    <row r="24" spans="1:10" ht="11.25">
      <c r="A24" s="22"/>
      <c r="B24" s="23"/>
      <c r="C24" s="24"/>
      <c r="D24" s="24"/>
      <c r="E24" s="24"/>
      <c r="F24" s="25"/>
      <c r="G24" s="21"/>
      <c r="H24" s="21"/>
      <c r="I24" s="21"/>
      <c r="J24" s="21"/>
    </row>
    <row r="25" spans="1:10" ht="11.25">
      <c r="A25" s="22"/>
      <c r="B25" s="26"/>
      <c r="C25" s="26"/>
      <c r="D25" s="24"/>
      <c r="E25" s="24"/>
      <c r="F25" s="25"/>
      <c r="G25" s="21"/>
      <c r="H25" s="21"/>
      <c r="I25" s="21"/>
      <c r="J25" s="21"/>
    </row>
    <row r="26" spans="1:10" ht="11.25">
      <c r="A26" s="22"/>
      <c r="B26" s="27" t="s">
        <v>35</v>
      </c>
      <c r="C26" s="28">
        <v>0.23535496426352442</v>
      </c>
      <c r="D26" s="24"/>
      <c r="E26" s="24"/>
      <c r="F26" s="25"/>
      <c r="G26" s="21"/>
      <c r="H26" s="21"/>
      <c r="I26" s="21"/>
      <c r="J26" s="21"/>
    </row>
    <row r="27" spans="1:10" ht="11.25">
      <c r="A27" s="22"/>
      <c r="B27" s="29"/>
      <c r="C27" s="24"/>
      <c r="D27" s="24"/>
      <c r="E27" s="24"/>
      <c r="F27" s="25"/>
      <c r="G27" s="21"/>
      <c r="H27" s="26"/>
      <c r="I27" s="26"/>
      <c r="J27" s="26"/>
    </row>
    <row r="28" spans="1:10" ht="11.25">
      <c r="A28" s="30" t="s">
        <v>36</v>
      </c>
      <c r="B28" s="21"/>
      <c r="C28" s="8"/>
      <c r="D28" s="8"/>
      <c r="E28" s="9"/>
      <c r="F28" s="10"/>
      <c r="G28" s="31"/>
      <c r="H28" s="31"/>
      <c r="I28" s="31"/>
      <c r="J28" s="31"/>
    </row>
    <row r="29" spans="1:10" ht="11.25">
      <c r="A29" s="32" t="s">
        <v>1355</v>
      </c>
      <c r="B29" s="21"/>
      <c r="C29" s="11"/>
      <c r="D29" s="11"/>
      <c r="E29" s="26"/>
      <c r="F29" s="33"/>
      <c r="G29" s="21"/>
      <c r="H29" s="21"/>
      <c r="I29" s="21"/>
      <c r="J29" s="21"/>
    </row>
    <row r="30" spans="1:10" ht="11.25">
      <c r="A30" s="32" t="s">
        <v>962</v>
      </c>
      <c r="B30" s="21"/>
      <c r="C30" s="8"/>
      <c r="D30" s="8"/>
      <c r="E30" s="26"/>
      <c r="F30" s="33"/>
      <c r="G30" s="21"/>
      <c r="H30" s="21"/>
      <c r="I30" s="21"/>
      <c r="J30" s="21"/>
    </row>
    <row r="31" spans="1:10" ht="11.25">
      <c r="A31" s="32"/>
      <c r="B31" s="21"/>
      <c r="C31" s="8"/>
      <c r="D31" s="8"/>
      <c r="E31" s="26"/>
      <c r="F31" s="33"/>
      <c r="G31" s="21"/>
      <c r="H31" s="21"/>
      <c r="I31" s="21"/>
      <c r="J31" s="21"/>
    </row>
    <row r="32" spans="1:10" ht="12" thickBot="1">
      <c r="A32" s="34"/>
      <c r="B32" s="35"/>
      <c r="C32" s="36"/>
      <c r="D32" s="36"/>
      <c r="E32" s="36"/>
      <c r="F32" s="37"/>
      <c r="G32" s="21"/>
      <c r="H32" s="21"/>
      <c r="I32" s="21"/>
      <c r="J32" s="21"/>
    </row>
    <row r="33" spans="1:10" ht="11.25">
      <c r="A33" s="38"/>
      <c r="B33" s="23"/>
      <c r="C33" s="24"/>
      <c r="D33" s="24"/>
      <c r="E33" s="24"/>
      <c r="F33" s="24"/>
      <c r="G33" s="21"/>
      <c r="H33" s="26"/>
      <c r="I33" s="26"/>
      <c r="J33" s="26"/>
    </row>
    <row r="34" spans="1:10" ht="11.25">
      <c r="A34" s="38"/>
      <c r="B34" s="23"/>
      <c r="C34" s="24"/>
      <c r="D34" s="24"/>
      <c r="E34" s="24"/>
      <c r="F34" s="24"/>
      <c r="G34" s="21"/>
      <c r="H34" s="26"/>
      <c r="I34" s="26"/>
      <c r="J34" s="26"/>
    </row>
    <row r="35" spans="1:10" ht="11.25">
      <c r="A35" s="38"/>
      <c r="B35" s="23"/>
      <c r="C35" s="24"/>
      <c r="D35" s="24"/>
      <c r="E35" s="24"/>
      <c r="F35" s="24"/>
      <c r="G35" s="21"/>
      <c r="H35" s="26"/>
      <c r="I35" s="26"/>
      <c r="J35" s="26"/>
    </row>
    <row r="36" spans="1:10" ht="11.25">
      <c r="A36" s="38"/>
      <c r="B36" s="23"/>
      <c r="C36" s="24"/>
      <c r="D36" s="24"/>
      <c r="E36" s="24"/>
      <c r="F36" s="24"/>
      <c r="G36" s="21"/>
      <c r="H36" s="21"/>
      <c r="I36" s="21"/>
      <c r="J36" s="21"/>
    </row>
    <row r="37" spans="1:10" ht="11.25">
      <c r="A37" s="38"/>
      <c r="B37" s="23"/>
      <c r="C37" s="24"/>
      <c r="D37" s="24"/>
      <c r="E37" s="24"/>
      <c r="F37" s="24"/>
      <c r="G37" s="21"/>
      <c r="H37" s="21"/>
      <c r="I37" s="21"/>
      <c r="J37" s="21"/>
    </row>
    <row r="38" spans="1:10" ht="11.25">
      <c r="A38" s="38"/>
      <c r="B38" s="23"/>
      <c r="C38" s="24"/>
      <c r="D38" s="24"/>
      <c r="E38" s="24"/>
      <c r="F38" s="24"/>
      <c r="G38" s="21"/>
      <c r="H38" s="21"/>
      <c r="I38" s="21"/>
      <c r="J38" s="21"/>
    </row>
    <row r="39" spans="1:10" ht="11.25">
      <c r="A39" s="38"/>
      <c r="B39" s="23"/>
      <c r="C39" s="24"/>
      <c r="D39" s="24"/>
      <c r="E39" s="24"/>
      <c r="F39" s="24"/>
      <c r="G39" s="21"/>
      <c r="H39" s="21"/>
      <c r="I39" s="21"/>
      <c r="J39" s="21"/>
    </row>
    <row r="40" spans="1:10" ht="11.25">
      <c r="A40" s="38"/>
      <c r="B40" s="23"/>
      <c r="C40" s="24"/>
      <c r="D40" s="24"/>
      <c r="E40" s="24"/>
      <c r="F40" s="24"/>
      <c r="G40" s="21"/>
      <c r="H40" s="21"/>
      <c r="I40" s="21"/>
      <c r="J40" s="21"/>
    </row>
    <row r="41" spans="1:10" ht="11.25">
      <c r="A41" s="38"/>
      <c r="B41" s="23"/>
      <c r="C41" s="24"/>
      <c r="D41" s="24"/>
      <c r="E41" s="24"/>
      <c r="F41" s="24"/>
      <c r="G41" s="21"/>
      <c r="H41" s="21"/>
      <c r="I41" s="21"/>
      <c r="J41" s="21"/>
    </row>
    <row r="42" spans="1:10" ht="11.25">
      <c r="A42" s="38"/>
      <c r="B42" s="23"/>
      <c r="C42" s="24"/>
      <c r="D42" s="24"/>
      <c r="E42" s="24"/>
      <c r="F42" s="24"/>
      <c r="G42" s="21"/>
      <c r="H42" s="21"/>
      <c r="I42" s="21"/>
      <c r="J42" s="21"/>
    </row>
    <row r="43" spans="1:10" ht="11.25">
      <c r="A43" s="38"/>
      <c r="B43" s="23"/>
      <c r="C43" s="24"/>
      <c r="D43" s="24"/>
      <c r="E43" s="24"/>
      <c r="F43" s="24"/>
      <c r="G43" s="21"/>
      <c r="H43" s="21"/>
      <c r="I43" s="21"/>
      <c r="J43" s="21"/>
    </row>
    <row r="44" spans="1:10" ht="11.25">
      <c r="A44" s="38"/>
      <c r="B44" s="23"/>
      <c r="C44" s="24"/>
      <c r="D44" s="24"/>
      <c r="E44" s="24"/>
      <c r="F44" s="24"/>
      <c r="G44" s="21"/>
      <c r="H44" s="21"/>
      <c r="I44" s="21"/>
      <c r="J44" s="21"/>
    </row>
    <row r="45" spans="1:10" ht="11.25">
      <c r="A45" s="38"/>
      <c r="B45" s="23"/>
      <c r="C45" s="24"/>
      <c r="D45" s="24"/>
      <c r="E45" s="24"/>
      <c r="F45" s="24"/>
      <c r="G45" s="21"/>
      <c r="H45" s="21"/>
      <c r="I45" s="21"/>
      <c r="J45" s="21"/>
    </row>
  </sheetData>
  <sheetProtection/>
  <mergeCells count="1">
    <mergeCell ref="A7:F7"/>
  </mergeCells>
  <printOptions/>
  <pageMargins left="0.5118110236220472" right="0.5118110236220472" top="0.7874015748031497" bottom="0.7874015748031497" header="0.31496062992125984" footer="0.31496062992125984"/>
  <pageSetup fitToHeight="0" fitToWidth="1" horizontalDpi="600" verticalDpi="600" orientation="portrait" paperSize="9"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Angela Preuss</cp:lastModifiedBy>
  <cp:lastPrinted>2024-05-07T14:21:16Z</cp:lastPrinted>
  <dcterms:created xsi:type="dcterms:W3CDTF">2020-04-24T12:54:53Z</dcterms:created>
  <dcterms:modified xsi:type="dcterms:W3CDTF">2024-05-15T23:37:07Z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