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28680" yWindow="32767" windowWidth="29040" windowHeight="15990" tabRatio="788" activeTab="0"/>
  </bookViews>
  <sheets>
    <sheet name="ORÇAMENTO" sheetId="1" r:id="rId1"/>
    <sheet name="QUANTITATIVO" sheetId="2" r:id="rId2"/>
    <sheet name="COMPOSIÇÕES" sheetId="3" r:id="rId3"/>
    <sheet name="CRONOGRAMA" sheetId="4" r:id="rId4"/>
    <sheet name="BDI" sheetId="5" r:id="rId5"/>
  </sheets>
  <definedNames>
    <definedName name="_xlnm.Print_Area" localSheetId="4">'BDI'!$A$1:$F$32</definedName>
    <definedName name="_xlnm.Print_Area" localSheetId="2">'COMPOSIÇÕES'!$A$1:$G$87</definedName>
    <definedName name="_xlnm.Print_Area" localSheetId="3">'CRONOGRAMA'!$A$1:$H$36</definedName>
    <definedName name="_xlnm.Print_Area" localSheetId="0">'ORÇAMENTO'!$A$1:$I$74</definedName>
    <definedName name="_xlnm.Print_Area" localSheetId="1">'QUANTITATIVO'!$A$1:$M$138</definedName>
    <definedName name="_xlnm.Print_Titles" localSheetId="4">'BDI'!$1:$8</definedName>
    <definedName name="_xlnm.Print_Titles" localSheetId="2">'COMPOSIÇÕES'!$1:$7</definedName>
    <definedName name="_xlnm.Print_Titles" localSheetId="3">'CRONOGRAMA'!$1:$7</definedName>
    <definedName name="_xlnm.Print_Titles" localSheetId="0">'ORÇAMENTO'!$1:$9</definedName>
    <definedName name="_xlnm.Print_Titles" localSheetId="1">'QUANTITATIVO'!$1:$9</definedName>
  </definedNames>
  <calcPr fullCalcOnLoad="1"/>
</workbook>
</file>

<file path=xl/comments1.xml><?xml version="1.0" encoding="utf-8"?>
<comments xmlns="http://schemas.openxmlformats.org/spreadsheetml/2006/main">
  <authors>
    <author>Usuario</author>
  </authors>
  <commentList>
    <comment ref="A10" authorId="0">
      <text>
        <r>
          <rPr>
            <b/>
            <sz val="9"/>
            <rFont val="Segoe UI"/>
            <family val="2"/>
          </rPr>
          <t>Inserir o número do Item desejado da Aba QUANTITATIVO</t>
        </r>
        <r>
          <rPr>
            <sz val="9"/>
            <rFont val="Segoe UI"/>
            <family val="2"/>
          </rPr>
          <t xml:space="preserve">
</t>
        </r>
      </text>
    </comment>
    <comment ref="A11" authorId="0">
      <text>
        <r>
          <rPr>
            <b/>
            <sz val="9"/>
            <rFont val="Segoe UI"/>
            <family val="2"/>
          </rPr>
          <t>Inserir o número do Subitem desejado da Aba QUANTITATIVO</t>
        </r>
      </text>
    </comment>
    <comment ref="A12" authorId="0">
      <text>
        <r>
          <rPr>
            <b/>
            <sz val="9"/>
            <rFont val="Segoe UI"/>
            <family val="2"/>
          </rPr>
          <t>Inserir o número desejado da Aba QUANTITATIVO</t>
        </r>
      </text>
    </comment>
    <comment ref="A13" authorId="0">
      <text>
        <r>
          <rPr>
            <b/>
            <sz val="9"/>
            <rFont val="Segoe UI"/>
            <family val="2"/>
          </rPr>
          <t>Inserir o número desejado da Aba QUANTITATIVO</t>
        </r>
      </text>
    </comment>
    <comment ref="A16" authorId="0">
      <text>
        <r>
          <rPr>
            <b/>
            <sz val="9"/>
            <rFont val="Segoe UI"/>
            <family val="2"/>
          </rPr>
          <t>Inserir o número desejado da Aba QUANTITATIVO</t>
        </r>
      </text>
    </comment>
    <comment ref="A17" authorId="0">
      <text>
        <r>
          <rPr>
            <b/>
            <sz val="9"/>
            <rFont val="Segoe UI"/>
            <family val="2"/>
          </rPr>
          <t>Inserir o número desejado da Aba QUANTITATIVO</t>
        </r>
      </text>
    </comment>
    <comment ref="A24" authorId="0">
      <text>
        <r>
          <rPr>
            <b/>
            <sz val="9"/>
            <rFont val="Segoe UI"/>
            <family val="2"/>
          </rPr>
          <t>Inserir o número do Item desejado da Aba QUANTITATIVO</t>
        </r>
        <r>
          <rPr>
            <sz val="9"/>
            <rFont val="Segoe UI"/>
            <family val="2"/>
          </rPr>
          <t xml:space="preserve">
</t>
        </r>
      </text>
    </comment>
    <comment ref="A39" authorId="0">
      <text>
        <r>
          <rPr>
            <b/>
            <sz val="9"/>
            <rFont val="Segoe UI"/>
            <family val="2"/>
          </rPr>
          <t>Inserir o número do Item desejado da Aba QUANTITATIVO</t>
        </r>
        <r>
          <rPr>
            <sz val="9"/>
            <rFont val="Segoe UI"/>
            <family val="2"/>
          </rPr>
          <t xml:space="preserve">
</t>
        </r>
      </text>
    </comment>
    <comment ref="A40" authorId="0">
      <text>
        <r>
          <rPr>
            <b/>
            <sz val="9"/>
            <rFont val="Segoe UI"/>
            <family val="2"/>
          </rPr>
          <t>Inserir o número do Subitem desejado da Aba QUANTITATIVO</t>
        </r>
      </text>
    </comment>
    <comment ref="A41" authorId="0">
      <text>
        <r>
          <rPr>
            <b/>
            <sz val="9"/>
            <rFont val="Segoe UI"/>
            <family val="2"/>
          </rPr>
          <t>Inserir o número desejado da Aba QUANTITATIVO</t>
        </r>
      </text>
    </comment>
    <comment ref="A51" authorId="0">
      <text>
        <r>
          <rPr>
            <b/>
            <sz val="9"/>
            <rFont val="Segoe UI"/>
            <family val="2"/>
          </rPr>
          <t>Inserir o número do Item desejado da Aba QUANTITATIVO</t>
        </r>
        <r>
          <rPr>
            <sz val="9"/>
            <rFont val="Segoe UI"/>
            <family val="2"/>
          </rPr>
          <t xml:space="preserve">
</t>
        </r>
      </text>
    </comment>
    <comment ref="A52" authorId="0">
      <text>
        <r>
          <rPr>
            <b/>
            <sz val="9"/>
            <rFont val="Segoe UI"/>
            <family val="2"/>
          </rPr>
          <t>Inserir o número do Subitem desejado da Aba QUANTITATIVO</t>
        </r>
      </text>
    </comment>
    <comment ref="A65" authorId="0">
      <text>
        <r>
          <rPr>
            <b/>
            <sz val="9"/>
            <rFont val="Segoe UI"/>
            <family val="2"/>
          </rPr>
          <t>Inserir o número desejado da Aba QUANTITATIVO</t>
        </r>
      </text>
    </comment>
    <comment ref="A53" authorId="0">
      <text>
        <r>
          <rPr>
            <b/>
            <sz val="9"/>
            <rFont val="Segoe UI"/>
            <family val="2"/>
          </rPr>
          <t>Inserir o número desejado da Aba QUANTITATIVO</t>
        </r>
      </text>
    </comment>
    <comment ref="A64" authorId="0">
      <text>
        <r>
          <rPr>
            <b/>
            <sz val="9"/>
            <rFont val="Segoe UI"/>
            <family val="2"/>
          </rPr>
          <t>Inserir o número desejado da Aba QUANTITATIVO</t>
        </r>
      </text>
    </comment>
    <comment ref="A62" authorId="0">
      <text>
        <r>
          <rPr>
            <b/>
            <sz val="9"/>
            <rFont val="Segoe UI"/>
            <family val="2"/>
          </rPr>
          <t>Inserir o número desejado da Aba QUANTITATIVO</t>
        </r>
      </text>
    </comment>
    <comment ref="A14" authorId="0">
      <text>
        <r>
          <rPr>
            <b/>
            <sz val="9"/>
            <rFont val="Segoe UI"/>
            <family val="2"/>
          </rPr>
          <t>Inserir o número desejado da Aba QUANTITATIVO</t>
        </r>
      </text>
    </comment>
    <comment ref="A15" authorId="0">
      <text>
        <r>
          <rPr>
            <b/>
            <sz val="9"/>
            <rFont val="Segoe UI"/>
            <family val="2"/>
          </rPr>
          <t>Inserir o número desejado da Aba QUANTITATIVO</t>
        </r>
      </text>
    </comment>
    <comment ref="A19" authorId="0">
      <text>
        <r>
          <rPr>
            <b/>
            <sz val="9"/>
            <rFont val="Segoe UI"/>
            <family val="2"/>
          </rPr>
          <t>Inserir o número do Subitem desejado da Aba QUANTITATIVO</t>
        </r>
      </text>
    </comment>
    <comment ref="A20" authorId="0">
      <text>
        <r>
          <rPr>
            <b/>
            <sz val="9"/>
            <rFont val="Segoe UI"/>
            <family val="2"/>
          </rPr>
          <t>Inserir o número desejado da Aba QUANTITATIVO</t>
        </r>
      </text>
    </comment>
    <comment ref="A21" authorId="0">
      <text>
        <r>
          <rPr>
            <b/>
            <sz val="9"/>
            <rFont val="Segoe UI"/>
            <family val="2"/>
          </rPr>
          <t>Inserir o número desejado da Aba QUANTITATIVO</t>
        </r>
      </text>
    </comment>
    <comment ref="A54" authorId="0">
      <text>
        <r>
          <rPr>
            <b/>
            <sz val="9"/>
            <rFont val="Segoe UI"/>
            <family val="2"/>
          </rPr>
          <t>Inserir o número desejado da Aba QUANTITATIVO</t>
        </r>
      </text>
    </comment>
    <comment ref="A57" authorId="0">
      <text>
        <r>
          <rPr>
            <b/>
            <sz val="9"/>
            <rFont val="Segoe UI"/>
            <family val="2"/>
          </rPr>
          <t>Inserir o número desejado da Aba QUANTITATIVO</t>
        </r>
      </text>
    </comment>
    <comment ref="A58" authorId="0">
      <text>
        <r>
          <rPr>
            <b/>
            <sz val="9"/>
            <rFont val="Segoe UI"/>
            <family val="2"/>
          </rPr>
          <t>Inserir o número desejado da Aba QUANTITATIVO</t>
        </r>
      </text>
    </comment>
    <comment ref="A59" authorId="0">
      <text>
        <r>
          <rPr>
            <b/>
            <sz val="9"/>
            <rFont val="Segoe UI"/>
            <family val="2"/>
          </rPr>
          <t>Inserir o número desejado da Aba QUANTITATIVO</t>
        </r>
      </text>
    </comment>
    <comment ref="A60" authorId="0">
      <text>
        <r>
          <rPr>
            <b/>
            <sz val="9"/>
            <rFont val="Segoe UI"/>
            <family val="2"/>
          </rPr>
          <t>Inserir o número desejado da Aba QUANTITATIVO</t>
        </r>
      </text>
    </comment>
    <comment ref="A61" authorId="0">
      <text>
        <r>
          <rPr>
            <b/>
            <sz val="9"/>
            <rFont val="Segoe UI"/>
            <family val="2"/>
          </rPr>
          <t>Inserir o número desejado da Aba QUANTITATIVO</t>
        </r>
      </text>
    </comment>
    <comment ref="A55" authorId="0">
      <text>
        <r>
          <rPr>
            <b/>
            <sz val="9"/>
            <rFont val="Segoe UI"/>
            <family val="2"/>
          </rPr>
          <t>Inserir o número desejado da Aba QUANTITATIVO</t>
        </r>
      </text>
    </comment>
    <comment ref="A56" authorId="0">
      <text>
        <r>
          <rPr>
            <b/>
            <sz val="9"/>
            <rFont val="Segoe UI"/>
            <family val="2"/>
          </rPr>
          <t>Inserir o número desejado da Aba QUANTITATIVO</t>
        </r>
      </text>
    </comment>
    <comment ref="A63" authorId="0">
      <text>
        <r>
          <rPr>
            <b/>
            <sz val="9"/>
            <rFont val="Segoe UI"/>
            <family val="2"/>
          </rPr>
          <t>Inserir o número desejado da Aba QUANTITATIVO</t>
        </r>
      </text>
    </comment>
    <comment ref="A68" authorId="0">
      <text>
        <r>
          <rPr>
            <b/>
            <sz val="9"/>
            <rFont val="Segoe UI"/>
            <family val="2"/>
          </rPr>
          <t>Inserir o número do Item desejado da Aba QUANTITATIVO</t>
        </r>
        <r>
          <rPr>
            <sz val="9"/>
            <rFont val="Segoe UI"/>
            <family val="2"/>
          </rPr>
          <t xml:space="preserve">
</t>
        </r>
      </text>
    </comment>
    <comment ref="A69" authorId="0">
      <text>
        <r>
          <rPr>
            <b/>
            <sz val="9"/>
            <rFont val="Segoe UI"/>
            <family val="2"/>
          </rPr>
          <t>Inserir o número do Subitem desejado da Aba QUANTITATIVO</t>
        </r>
      </text>
    </comment>
    <comment ref="A70" authorId="0">
      <text>
        <r>
          <rPr>
            <b/>
            <sz val="9"/>
            <rFont val="Segoe UI"/>
            <family val="2"/>
          </rPr>
          <t>Inserir o número desejado da Aba QUANTITATIVO</t>
        </r>
      </text>
    </comment>
    <comment ref="A46" authorId="0">
      <text>
        <r>
          <rPr>
            <b/>
            <sz val="9"/>
            <rFont val="Segoe UI"/>
            <family val="2"/>
          </rPr>
          <t>Inserir o número do Subitem desejado da Aba QUANTITATIVO</t>
        </r>
      </text>
    </comment>
    <comment ref="A47" authorId="0">
      <text>
        <r>
          <rPr>
            <b/>
            <sz val="9"/>
            <rFont val="Segoe UI"/>
            <family val="2"/>
          </rPr>
          <t>Inserir o número desejado da Aba QUANTITATIVO</t>
        </r>
      </text>
    </comment>
    <comment ref="A48" authorId="0">
      <text>
        <r>
          <rPr>
            <b/>
            <sz val="9"/>
            <rFont val="Segoe UI"/>
            <family val="2"/>
          </rPr>
          <t>Inserir o número desejado da Aba QUANTITATIVO</t>
        </r>
      </text>
    </comment>
  </commentList>
</comments>
</file>

<file path=xl/comments2.xml><?xml version="1.0" encoding="utf-8"?>
<comments xmlns="http://schemas.openxmlformats.org/spreadsheetml/2006/main">
  <authors>
    <author>Usuario</author>
  </authors>
  <commentList>
    <comment ref="B12" authorId="0">
      <text>
        <r>
          <rPr>
            <b/>
            <sz val="9"/>
            <rFont val="Segoe UI"/>
            <family val="2"/>
          </rPr>
          <t xml:space="preserve">LISTA SUSPENSA
</t>
        </r>
        <r>
          <rPr>
            <sz val="9"/>
            <rFont val="Segoe UI"/>
            <family val="2"/>
          </rPr>
          <t>Escolher qual base de dados será utilizada para retornar os valores desejados.</t>
        </r>
      </text>
    </comment>
    <comment ref="C12" authorId="0">
      <text>
        <r>
          <rPr>
            <b/>
            <sz val="9"/>
            <rFont val="Segoe UI"/>
            <family val="2"/>
          </rPr>
          <t>Inserir CÓDIGO conforme REFERÊNCIA escolhida</t>
        </r>
      </text>
    </comment>
    <comment ref="B14" authorId="0">
      <text>
        <r>
          <rPr>
            <b/>
            <sz val="9"/>
            <rFont val="Segoe UI"/>
            <family val="2"/>
          </rPr>
          <t xml:space="preserve">LISTA SUSPENSA
</t>
        </r>
        <r>
          <rPr>
            <sz val="9"/>
            <rFont val="Segoe UI"/>
            <family val="2"/>
          </rPr>
          <t>Escolher qual base de dados será utilizada para retornar os valores desejados.</t>
        </r>
      </text>
    </comment>
    <comment ref="B16" authorId="0">
      <text>
        <r>
          <rPr>
            <b/>
            <sz val="9"/>
            <rFont val="Segoe UI"/>
            <family val="2"/>
          </rPr>
          <t xml:space="preserve">LISTA SUSPENSA
</t>
        </r>
        <r>
          <rPr>
            <sz val="9"/>
            <rFont val="Segoe UI"/>
            <family val="2"/>
          </rPr>
          <t>Escolher qual base de dados será utilizada para retornar os valores desejados.</t>
        </r>
      </text>
    </comment>
    <comment ref="B18" authorId="0">
      <text>
        <r>
          <rPr>
            <b/>
            <sz val="9"/>
            <rFont val="Segoe UI"/>
            <family val="2"/>
          </rPr>
          <t xml:space="preserve">LISTA SUSPENSA
</t>
        </r>
        <r>
          <rPr>
            <sz val="9"/>
            <rFont val="Segoe UI"/>
            <family val="2"/>
          </rPr>
          <t>Escolher qual base de dados será utilizada para retornar os valores desejados.</t>
        </r>
      </text>
    </comment>
    <comment ref="B58" authorId="0">
      <text>
        <r>
          <rPr>
            <b/>
            <sz val="9"/>
            <rFont val="Segoe UI"/>
            <family val="2"/>
          </rPr>
          <t xml:space="preserve">LISTA SUSPENSA
</t>
        </r>
        <r>
          <rPr>
            <sz val="9"/>
            <rFont val="Segoe UI"/>
            <family val="2"/>
          </rPr>
          <t>Escolher qual base de dados será utilizada para retornar os valores desejados.</t>
        </r>
      </text>
    </comment>
    <comment ref="B61" authorId="0">
      <text>
        <r>
          <rPr>
            <b/>
            <sz val="9"/>
            <rFont val="Segoe UI"/>
            <family val="2"/>
          </rPr>
          <t xml:space="preserve">LISTA SUSPENSA
</t>
        </r>
        <r>
          <rPr>
            <sz val="9"/>
            <rFont val="Segoe UI"/>
            <family val="2"/>
          </rPr>
          <t>Escolher qual base de dados será utilizada para retornar os valores desejados.</t>
        </r>
      </text>
    </comment>
    <comment ref="B63" authorId="0">
      <text>
        <r>
          <rPr>
            <b/>
            <sz val="9"/>
            <rFont val="Segoe UI"/>
            <family val="2"/>
          </rPr>
          <t xml:space="preserve">LISTA SUSPENSA
</t>
        </r>
        <r>
          <rPr>
            <sz val="9"/>
            <rFont val="Segoe UI"/>
            <family val="2"/>
          </rPr>
          <t>Escolher qual base de dados será utilizada para retornar os valores desejados.</t>
        </r>
      </text>
    </comment>
    <comment ref="B68" authorId="0">
      <text>
        <r>
          <rPr>
            <b/>
            <sz val="9"/>
            <rFont val="Segoe UI"/>
            <family val="2"/>
          </rPr>
          <t xml:space="preserve">LISTA SUSPENSA
</t>
        </r>
        <r>
          <rPr>
            <sz val="9"/>
            <rFont val="Segoe UI"/>
            <family val="2"/>
          </rPr>
          <t>Escolher qual base de dados será utilizada para retornar os valores desejados.</t>
        </r>
      </text>
    </comment>
    <comment ref="B70" authorId="0">
      <text>
        <r>
          <rPr>
            <b/>
            <sz val="9"/>
            <rFont val="Segoe UI"/>
            <family val="2"/>
          </rPr>
          <t xml:space="preserve">LISTA SUSPENSA
</t>
        </r>
        <r>
          <rPr>
            <sz val="9"/>
            <rFont val="Segoe UI"/>
            <family val="2"/>
          </rPr>
          <t>Escolher qual base de dados será utilizada para retornar os valores desejados.</t>
        </r>
      </text>
    </comment>
    <comment ref="B72" authorId="0">
      <text>
        <r>
          <rPr>
            <b/>
            <sz val="9"/>
            <rFont val="Segoe UI"/>
            <family val="2"/>
          </rPr>
          <t xml:space="preserve">LISTA SUSPENSA
</t>
        </r>
        <r>
          <rPr>
            <sz val="9"/>
            <rFont val="Segoe UI"/>
            <family val="2"/>
          </rPr>
          <t>Escolher qual base de dados será utilizada para retornar os valores desejados.</t>
        </r>
      </text>
    </comment>
    <comment ref="B74" authorId="0">
      <text>
        <r>
          <rPr>
            <b/>
            <sz val="9"/>
            <rFont val="Segoe UI"/>
            <family val="2"/>
          </rPr>
          <t xml:space="preserve">LISTA SUSPENSA
</t>
        </r>
        <r>
          <rPr>
            <sz val="9"/>
            <rFont val="Segoe UI"/>
            <family val="2"/>
          </rPr>
          <t>Escolher qual base de dados será utilizada para retornar os valores desejados.</t>
        </r>
      </text>
    </comment>
    <comment ref="B76" authorId="0">
      <text>
        <r>
          <rPr>
            <b/>
            <sz val="9"/>
            <rFont val="Segoe UI"/>
            <family val="2"/>
          </rPr>
          <t xml:space="preserve">LISTA SUSPENSA
</t>
        </r>
        <r>
          <rPr>
            <sz val="9"/>
            <rFont val="Segoe UI"/>
            <family val="2"/>
          </rPr>
          <t>Escolher qual base de dados será utilizada para retornar os valores desejados.</t>
        </r>
      </text>
    </comment>
    <comment ref="B88" authorId="0">
      <text>
        <r>
          <rPr>
            <b/>
            <sz val="9"/>
            <rFont val="Segoe UI"/>
            <family val="2"/>
          </rPr>
          <t xml:space="preserve">LISTA SUSPENSA
</t>
        </r>
        <r>
          <rPr>
            <sz val="9"/>
            <rFont val="Segoe UI"/>
            <family val="2"/>
          </rPr>
          <t>Escolher qual base de dados será utilizada para retornar os valores desejados.</t>
        </r>
      </text>
    </comment>
    <comment ref="B100" authorId="0">
      <text>
        <r>
          <rPr>
            <b/>
            <sz val="9"/>
            <rFont val="Segoe UI"/>
            <family val="2"/>
          </rPr>
          <t xml:space="preserve">LISTA SUSPENSA
</t>
        </r>
        <r>
          <rPr>
            <sz val="9"/>
            <rFont val="Segoe UI"/>
            <family val="2"/>
          </rPr>
          <t>Escolher qual base de dados será utilizada para retornar os valores desejados.</t>
        </r>
      </text>
    </comment>
    <comment ref="B104" authorId="0">
      <text>
        <r>
          <rPr>
            <b/>
            <sz val="9"/>
            <rFont val="Segoe UI"/>
            <family val="2"/>
          </rPr>
          <t xml:space="preserve">LISTA SUSPENSA
</t>
        </r>
        <r>
          <rPr>
            <sz val="9"/>
            <rFont val="Segoe UI"/>
            <family val="2"/>
          </rPr>
          <t>Escolher qual base de dados será utilizada para retornar os valores desejados.</t>
        </r>
      </text>
    </comment>
    <comment ref="B108" authorId="0">
      <text>
        <r>
          <rPr>
            <b/>
            <sz val="9"/>
            <rFont val="Segoe UI"/>
            <family val="2"/>
          </rPr>
          <t xml:space="preserve">LISTA SUSPENSA
</t>
        </r>
        <r>
          <rPr>
            <sz val="9"/>
            <rFont val="Segoe UI"/>
            <family val="2"/>
          </rPr>
          <t>Escolher qual base de dados será utilizada para retornar os valores desejados.</t>
        </r>
      </text>
    </comment>
    <comment ref="B110" authorId="0">
      <text>
        <r>
          <rPr>
            <b/>
            <sz val="9"/>
            <rFont val="Segoe UI"/>
            <family val="2"/>
          </rPr>
          <t xml:space="preserve">LISTA SUSPENSA
</t>
        </r>
        <r>
          <rPr>
            <sz val="9"/>
            <rFont val="Segoe UI"/>
            <family val="2"/>
          </rPr>
          <t>Escolher qual base de dados será utilizada para retornar os valores desejados.</t>
        </r>
      </text>
    </comment>
    <comment ref="B112" authorId="0">
      <text>
        <r>
          <rPr>
            <b/>
            <sz val="9"/>
            <rFont val="Segoe UI"/>
            <family val="2"/>
          </rPr>
          <t xml:space="preserve">LISTA SUSPENSA
</t>
        </r>
        <r>
          <rPr>
            <sz val="9"/>
            <rFont val="Segoe UI"/>
            <family val="2"/>
          </rPr>
          <t>Escolher qual base de dados será utilizada para retornar os valores desejados.</t>
        </r>
      </text>
    </comment>
    <comment ref="B114" authorId="0">
      <text>
        <r>
          <rPr>
            <b/>
            <sz val="9"/>
            <rFont val="Segoe UI"/>
            <family val="2"/>
          </rPr>
          <t xml:space="preserve">LISTA SUSPENSA
</t>
        </r>
        <r>
          <rPr>
            <sz val="9"/>
            <rFont val="Segoe UI"/>
            <family val="2"/>
          </rPr>
          <t>Escolher qual base de dados será utilizada para retornar os valores desejados.</t>
        </r>
      </text>
    </comment>
    <comment ref="B116" authorId="0">
      <text>
        <r>
          <rPr>
            <b/>
            <sz val="9"/>
            <rFont val="Segoe UI"/>
            <family val="2"/>
          </rPr>
          <t xml:space="preserve">LISTA SUSPENSA
</t>
        </r>
        <r>
          <rPr>
            <sz val="9"/>
            <rFont val="Segoe UI"/>
            <family val="2"/>
          </rPr>
          <t>Escolher qual base de dados será utilizada para retornar os valores desejados.</t>
        </r>
      </text>
    </comment>
    <comment ref="B118" authorId="0">
      <text>
        <r>
          <rPr>
            <b/>
            <sz val="9"/>
            <rFont val="Segoe UI"/>
            <family val="2"/>
          </rPr>
          <t xml:space="preserve">LISTA SUSPENSA
</t>
        </r>
        <r>
          <rPr>
            <sz val="9"/>
            <rFont val="Segoe UI"/>
            <family val="2"/>
          </rPr>
          <t>Escolher qual base de dados será utilizada para retornar os valores desejados.</t>
        </r>
      </text>
    </comment>
    <comment ref="B120" authorId="0">
      <text>
        <r>
          <rPr>
            <b/>
            <sz val="9"/>
            <rFont val="Segoe UI"/>
            <family val="2"/>
          </rPr>
          <t xml:space="preserve">LISTA SUSPENSA
</t>
        </r>
        <r>
          <rPr>
            <sz val="9"/>
            <rFont val="Segoe UI"/>
            <family val="2"/>
          </rPr>
          <t>Escolher qual base de dados será utilizada para retornar os valores desejados.</t>
        </r>
      </text>
    </comment>
    <comment ref="B122" authorId="0">
      <text>
        <r>
          <rPr>
            <b/>
            <sz val="9"/>
            <rFont val="Segoe UI"/>
            <family val="2"/>
          </rPr>
          <t xml:space="preserve">LISTA SUSPENSA
</t>
        </r>
        <r>
          <rPr>
            <sz val="9"/>
            <rFont val="Segoe UI"/>
            <family val="2"/>
          </rPr>
          <t>Escolher qual base de dados será utilizada para retornar os valores desejados.</t>
        </r>
      </text>
    </comment>
    <comment ref="B124" authorId="0">
      <text>
        <r>
          <rPr>
            <b/>
            <sz val="9"/>
            <rFont val="Segoe UI"/>
            <family val="2"/>
          </rPr>
          <t xml:space="preserve">LISTA SUSPENSA
</t>
        </r>
        <r>
          <rPr>
            <sz val="9"/>
            <rFont val="Segoe UI"/>
            <family val="2"/>
          </rPr>
          <t>Escolher qual base de dados será utilizada para retornar os valores desejados.</t>
        </r>
      </text>
    </comment>
    <comment ref="B128" authorId="0">
      <text>
        <r>
          <rPr>
            <b/>
            <sz val="9"/>
            <rFont val="Segoe UI"/>
            <family val="2"/>
          </rPr>
          <t xml:space="preserve">LISTA SUSPENSA
</t>
        </r>
        <r>
          <rPr>
            <sz val="9"/>
            <rFont val="Segoe UI"/>
            <family val="2"/>
          </rPr>
          <t>Escolher qual base de dados será utilizada para retornar os valores desejados.</t>
        </r>
      </text>
    </comment>
    <comment ref="B27" authorId="0">
      <text>
        <r>
          <rPr>
            <b/>
            <sz val="9"/>
            <rFont val="Segoe UI"/>
            <family val="2"/>
          </rPr>
          <t xml:space="preserve">LISTA SUSPENSA
</t>
        </r>
        <r>
          <rPr>
            <sz val="9"/>
            <rFont val="Segoe UI"/>
            <family val="2"/>
          </rPr>
          <t>Escolher qual base de dados será utilizada para retornar os valores desejados.</t>
        </r>
      </text>
    </comment>
    <comment ref="C27" authorId="0">
      <text>
        <r>
          <rPr>
            <b/>
            <sz val="9"/>
            <rFont val="Segoe UI"/>
            <family val="2"/>
          </rPr>
          <t>Inserir CÓDIGO conforme REFERÊNCIA escolhida</t>
        </r>
      </text>
    </comment>
    <comment ref="B82" authorId="0">
      <text>
        <r>
          <rPr>
            <b/>
            <sz val="9"/>
            <rFont val="Segoe UI"/>
            <family val="2"/>
          </rPr>
          <t xml:space="preserve">LISTA SUSPENSA
</t>
        </r>
        <r>
          <rPr>
            <sz val="9"/>
            <rFont val="Segoe UI"/>
            <family val="2"/>
          </rPr>
          <t>Escolher qual base de dados será utilizada para retornar os valores desejados.</t>
        </r>
      </text>
    </comment>
    <comment ref="B91" authorId="0">
      <text>
        <r>
          <rPr>
            <b/>
            <sz val="9"/>
            <rFont val="Segoe UI"/>
            <family val="2"/>
          </rPr>
          <t xml:space="preserve">LISTA SUSPENSA
</t>
        </r>
        <r>
          <rPr>
            <sz val="9"/>
            <rFont val="Segoe UI"/>
            <family val="2"/>
          </rPr>
          <t>Escolher qual base de dados será utilizada para retornar os valores desejados.</t>
        </r>
      </text>
    </comment>
    <comment ref="C91" authorId="0">
      <text>
        <r>
          <rPr>
            <b/>
            <sz val="9"/>
            <rFont val="Segoe UI"/>
            <family val="2"/>
          </rPr>
          <t>Inserir CÓDIGO conforme REFERÊNCIA escolhida</t>
        </r>
      </text>
    </comment>
    <comment ref="B132" authorId="0">
      <text>
        <r>
          <rPr>
            <b/>
            <sz val="9"/>
            <rFont val="Segoe UI"/>
            <family val="2"/>
          </rPr>
          <t xml:space="preserve">LISTA SUSPENSA
</t>
        </r>
        <r>
          <rPr>
            <sz val="9"/>
            <rFont val="Segoe UI"/>
            <family val="2"/>
          </rPr>
          <t>Escolher qual base de dados será utilizada para retornar os valores desejados.</t>
        </r>
      </text>
    </comment>
    <comment ref="B20" authorId="0">
      <text>
        <r>
          <rPr>
            <b/>
            <sz val="9"/>
            <rFont val="Segoe UI"/>
            <family val="2"/>
          </rPr>
          <t xml:space="preserve">LISTA SUSPENSA
</t>
        </r>
        <r>
          <rPr>
            <sz val="9"/>
            <rFont val="Segoe UI"/>
            <family val="2"/>
          </rPr>
          <t>Escolher qual base de dados será utilizada para retornar os valores desejados.</t>
        </r>
      </text>
    </comment>
    <comment ref="B22" authorId="0">
      <text>
        <r>
          <rPr>
            <b/>
            <sz val="9"/>
            <rFont val="Segoe UI"/>
            <family val="2"/>
          </rPr>
          <t xml:space="preserve">LISTA SUSPENSA
</t>
        </r>
        <r>
          <rPr>
            <sz val="9"/>
            <rFont val="Segoe UI"/>
            <family val="2"/>
          </rPr>
          <t>Escolher qual base de dados será utilizada para retornar os valores desejados.</t>
        </r>
      </text>
    </comment>
    <comment ref="B25" authorId="0">
      <text>
        <r>
          <rPr>
            <b/>
            <sz val="9"/>
            <rFont val="Segoe UI"/>
            <family val="2"/>
          </rPr>
          <t xml:space="preserve">LISTA SUSPENSA
</t>
        </r>
        <r>
          <rPr>
            <sz val="9"/>
            <rFont val="Segoe UI"/>
            <family val="2"/>
          </rPr>
          <t>Escolher qual base de dados será utilizada para retornar os valores desejados.</t>
        </r>
      </text>
    </comment>
    <comment ref="C25" authorId="0">
      <text>
        <r>
          <rPr>
            <b/>
            <sz val="9"/>
            <rFont val="Segoe UI"/>
            <family val="2"/>
          </rPr>
          <t>Inserir CÓDIGO conforme REFERÊNCIA escolhida</t>
        </r>
      </text>
    </comment>
    <comment ref="B78" authorId="0">
      <text>
        <r>
          <rPr>
            <b/>
            <sz val="9"/>
            <rFont val="Segoe UI"/>
            <family val="2"/>
          </rPr>
          <t xml:space="preserve">LISTA SUSPENSA
</t>
        </r>
        <r>
          <rPr>
            <sz val="9"/>
            <rFont val="Segoe UI"/>
            <family val="2"/>
          </rPr>
          <t>Escolher qual base de dados será utilizada para retornar os valores desejados.</t>
        </r>
      </text>
    </comment>
    <comment ref="B31" authorId="0">
      <text>
        <r>
          <rPr>
            <b/>
            <sz val="9"/>
            <rFont val="Segoe UI"/>
            <family val="2"/>
          </rPr>
          <t xml:space="preserve">LISTA SUSPENSA
</t>
        </r>
        <r>
          <rPr>
            <sz val="9"/>
            <rFont val="Segoe UI"/>
            <family val="2"/>
          </rPr>
          <t>Escolher qual base de dados será utilizada para retornar os valores desejados.</t>
        </r>
      </text>
    </comment>
    <comment ref="B33" authorId="0">
      <text>
        <r>
          <rPr>
            <b/>
            <sz val="9"/>
            <rFont val="Segoe UI"/>
            <family val="2"/>
          </rPr>
          <t xml:space="preserve">LISTA SUSPENSA
</t>
        </r>
        <r>
          <rPr>
            <sz val="9"/>
            <rFont val="Segoe UI"/>
            <family val="2"/>
          </rPr>
          <t>Escolher qual base de dados será utilizada para retornar os valores desejados.</t>
        </r>
      </text>
    </comment>
    <comment ref="B38" authorId="0">
      <text>
        <r>
          <rPr>
            <b/>
            <sz val="9"/>
            <rFont val="Segoe UI"/>
            <family val="2"/>
          </rPr>
          <t xml:space="preserve">LISTA SUSPENSA
</t>
        </r>
        <r>
          <rPr>
            <sz val="9"/>
            <rFont val="Segoe UI"/>
            <family val="2"/>
          </rPr>
          <t>Escolher qual base de dados será utilizada para retornar os valores desejados.</t>
        </r>
      </text>
    </comment>
    <comment ref="B40" authorId="0">
      <text>
        <r>
          <rPr>
            <b/>
            <sz val="9"/>
            <rFont val="Segoe UI"/>
            <family val="2"/>
          </rPr>
          <t xml:space="preserve">LISTA SUSPENSA
</t>
        </r>
        <r>
          <rPr>
            <sz val="9"/>
            <rFont val="Segoe UI"/>
            <family val="2"/>
          </rPr>
          <t>Escolher qual base de dados será utilizada para retornar os valores desejados.</t>
        </r>
      </text>
    </comment>
    <comment ref="B42" authorId="0">
      <text>
        <r>
          <rPr>
            <b/>
            <sz val="9"/>
            <rFont val="Segoe UI"/>
            <family val="2"/>
          </rPr>
          <t xml:space="preserve">LISTA SUSPENSA
</t>
        </r>
        <r>
          <rPr>
            <sz val="9"/>
            <rFont val="Segoe UI"/>
            <family val="2"/>
          </rPr>
          <t>Escolher qual base de dados será utilizada para retornar os valores desejados.</t>
        </r>
      </text>
    </comment>
    <comment ref="B44" authorId="0">
      <text>
        <r>
          <rPr>
            <b/>
            <sz val="9"/>
            <rFont val="Segoe UI"/>
            <family val="2"/>
          </rPr>
          <t xml:space="preserve">LISTA SUSPENSA
</t>
        </r>
        <r>
          <rPr>
            <sz val="9"/>
            <rFont val="Segoe UI"/>
            <family val="2"/>
          </rPr>
          <t>Escolher qual base de dados será utilizada para retornar os valores desejados.</t>
        </r>
      </text>
    </comment>
    <comment ref="B46" authorId="0">
      <text>
        <r>
          <rPr>
            <b/>
            <sz val="9"/>
            <rFont val="Segoe UI"/>
            <family val="2"/>
          </rPr>
          <t xml:space="preserve">LISTA SUSPENSA
</t>
        </r>
        <r>
          <rPr>
            <sz val="9"/>
            <rFont val="Segoe UI"/>
            <family val="2"/>
          </rPr>
          <t>Escolher qual base de dados será utilizada para retornar os valores desejados.</t>
        </r>
      </text>
    </comment>
    <comment ref="B50" authorId="0">
      <text>
        <r>
          <rPr>
            <b/>
            <sz val="9"/>
            <rFont val="Segoe UI"/>
            <family val="2"/>
          </rPr>
          <t xml:space="preserve">LISTA SUSPENSA
</t>
        </r>
        <r>
          <rPr>
            <sz val="9"/>
            <rFont val="Segoe UI"/>
            <family val="2"/>
          </rPr>
          <t>Escolher qual base de dados será utilizada para retornar os valores desejados.</t>
        </r>
      </text>
    </comment>
    <comment ref="B53" authorId="0">
      <text>
        <r>
          <rPr>
            <b/>
            <sz val="9"/>
            <rFont val="Segoe UI"/>
            <family val="2"/>
          </rPr>
          <t xml:space="preserve">LISTA SUSPENSA
</t>
        </r>
        <r>
          <rPr>
            <sz val="9"/>
            <rFont val="Segoe UI"/>
            <family val="2"/>
          </rPr>
          <t>Escolher qual base de dados será utilizada para retornar os valores desejados.</t>
        </r>
      </text>
    </comment>
    <comment ref="B55" authorId="0">
      <text>
        <r>
          <rPr>
            <b/>
            <sz val="9"/>
            <rFont val="Segoe UI"/>
            <family val="2"/>
          </rPr>
          <t xml:space="preserve">LISTA SUSPENSA
</t>
        </r>
        <r>
          <rPr>
            <sz val="9"/>
            <rFont val="Segoe UI"/>
            <family val="2"/>
          </rPr>
          <t>Escolher qual base de dados será utilizada para retornar os valores desejados.</t>
        </r>
      </text>
    </comment>
    <comment ref="C88" authorId="0">
      <text>
        <r>
          <rPr>
            <b/>
            <sz val="9"/>
            <rFont val="Segoe UI"/>
            <family val="2"/>
          </rPr>
          <t>Inserir CÓDIGO conforme REFERÊNCIA escolhida</t>
        </r>
      </text>
    </comment>
    <comment ref="B126" authorId="0">
      <text>
        <r>
          <rPr>
            <b/>
            <sz val="9"/>
            <rFont val="Segoe UI"/>
            <family val="2"/>
          </rPr>
          <t xml:space="preserve">LISTA SUSPENSA
</t>
        </r>
        <r>
          <rPr>
            <sz val="9"/>
            <rFont val="Segoe UI"/>
            <family val="2"/>
          </rPr>
          <t>Escolher qual base de dados será utilizada para retornar os valores desejados.</t>
        </r>
      </text>
    </comment>
    <comment ref="C100" authorId="0">
      <text>
        <r>
          <rPr>
            <b/>
            <sz val="9"/>
            <rFont val="Segoe UI"/>
            <family val="2"/>
          </rPr>
          <t>Inserir CÓDIGO conforme REFERÊNCIA escolhida</t>
        </r>
      </text>
    </comment>
    <comment ref="C104" authorId="0">
      <text>
        <r>
          <rPr>
            <b/>
            <sz val="9"/>
            <rFont val="Segoe UI"/>
            <family val="2"/>
          </rPr>
          <t>Inserir CÓDIGO conforme REFERÊNCIA escolhida</t>
        </r>
      </text>
    </comment>
    <comment ref="C108" authorId="0">
      <text>
        <r>
          <rPr>
            <b/>
            <sz val="9"/>
            <rFont val="Segoe UI"/>
            <family val="2"/>
          </rPr>
          <t>Inserir CÓDIGO conforme REFERÊNCIA escolhida</t>
        </r>
      </text>
    </comment>
    <comment ref="C110" authorId="0">
      <text>
        <r>
          <rPr>
            <b/>
            <sz val="9"/>
            <rFont val="Segoe UI"/>
            <family val="2"/>
          </rPr>
          <t>Inserir CÓDIGO conforme REFERÊNCIA escolhida</t>
        </r>
      </text>
    </comment>
    <comment ref="C112" authorId="0">
      <text>
        <r>
          <rPr>
            <b/>
            <sz val="9"/>
            <rFont val="Segoe UI"/>
            <family val="2"/>
          </rPr>
          <t>Inserir CÓDIGO conforme REFERÊNCIA escolhida</t>
        </r>
      </text>
    </comment>
    <comment ref="C114" authorId="0">
      <text>
        <r>
          <rPr>
            <b/>
            <sz val="9"/>
            <rFont val="Segoe UI"/>
            <family val="2"/>
          </rPr>
          <t>Inserir CÓDIGO conforme REFERÊNCIA escolhida</t>
        </r>
      </text>
    </comment>
    <comment ref="C116" authorId="0">
      <text>
        <r>
          <rPr>
            <b/>
            <sz val="9"/>
            <rFont val="Segoe UI"/>
            <family val="2"/>
          </rPr>
          <t>Inserir CÓDIGO conforme REFERÊNCIA escolhida</t>
        </r>
      </text>
    </comment>
    <comment ref="C118" authorId="0">
      <text>
        <r>
          <rPr>
            <b/>
            <sz val="9"/>
            <rFont val="Segoe UI"/>
            <family val="2"/>
          </rPr>
          <t>Inserir CÓDIGO conforme REFERÊNCIA escolhida</t>
        </r>
      </text>
    </comment>
    <comment ref="C120" authorId="0">
      <text>
        <r>
          <rPr>
            <b/>
            <sz val="9"/>
            <rFont val="Segoe UI"/>
            <family val="2"/>
          </rPr>
          <t>Inserir CÓDIGO conforme REFERÊNCIA escolhida</t>
        </r>
      </text>
    </comment>
    <comment ref="C122" authorId="0">
      <text>
        <r>
          <rPr>
            <b/>
            <sz val="9"/>
            <rFont val="Segoe UI"/>
            <family val="2"/>
          </rPr>
          <t>Inserir CÓDIGO conforme REFERÊNCIA escolhida</t>
        </r>
      </text>
    </comment>
    <comment ref="C124" authorId="0">
      <text>
        <r>
          <rPr>
            <b/>
            <sz val="9"/>
            <rFont val="Segoe UI"/>
            <family val="2"/>
          </rPr>
          <t>Inserir CÓDIGO conforme REFERÊNCIA escolhida</t>
        </r>
      </text>
    </comment>
    <comment ref="C126" authorId="0">
      <text>
        <r>
          <rPr>
            <b/>
            <sz val="9"/>
            <rFont val="Segoe UI"/>
            <family val="2"/>
          </rPr>
          <t>Inserir CÓDIGO conforme REFERÊNCIA escolhida</t>
        </r>
      </text>
    </comment>
    <comment ref="C128" authorId="0">
      <text>
        <r>
          <rPr>
            <b/>
            <sz val="9"/>
            <rFont val="Segoe UI"/>
            <family val="2"/>
          </rPr>
          <t>Inserir CÓDIGO conforme REFERÊNCIA escolhida</t>
        </r>
      </text>
    </comment>
    <comment ref="C132" authorId="0">
      <text>
        <r>
          <rPr>
            <b/>
            <sz val="9"/>
            <rFont val="Segoe UI"/>
            <family val="2"/>
          </rPr>
          <t>Inserir CÓDIGO conforme REFERÊNCIA escolhida</t>
        </r>
      </text>
    </comment>
    <comment ref="B84" authorId="0">
      <text>
        <r>
          <rPr>
            <b/>
            <sz val="9"/>
            <rFont val="Segoe UI"/>
            <family val="2"/>
          </rPr>
          <t xml:space="preserve">LISTA SUSPENSA
</t>
        </r>
        <r>
          <rPr>
            <sz val="9"/>
            <rFont val="Segoe UI"/>
            <family val="2"/>
          </rPr>
          <t>Escolher qual base de dados será utilizada para retornar os valores desejados.</t>
        </r>
      </text>
    </comment>
    <comment ref="B66" authorId="0">
      <text>
        <r>
          <rPr>
            <b/>
            <sz val="9"/>
            <rFont val="Segoe UI"/>
            <family val="2"/>
          </rPr>
          <t xml:space="preserve">LISTA SUSPENSA
</t>
        </r>
        <r>
          <rPr>
            <sz val="9"/>
            <rFont val="Segoe UI"/>
            <family val="2"/>
          </rPr>
          <t>Escolher qual base de dados será utilizada para retornar os valores desejados.</t>
        </r>
      </text>
    </comment>
    <comment ref="B80" authorId="0">
      <text>
        <r>
          <rPr>
            <b/>
            <sz val="9"/>
            <rFont val="Segoe UI"/>
            <family val="2"/>
          </rPr>
          <t xml:space="preserve">LISTA SUSPENSA
</t>
        </r>
        <r>
          <rPr>
            <sz val="9"/>
            <rFont val="Segoe UI"/>
            <family val="2"/>
          </rPr>
          <t>Escolher qual base de dados será utilizada para retornar os valores desejados.</t>
        </r>
      </text>
    </comment>
    <comment ref="B94" authorId="0">
      <text>
        <r>
          <rPr>
            <b/>
            <sz val="9"/>
            <rFont val="Segoe UI"/>
            <family val="2"/>
          </rPr>
          <t xml:space="preserve">LISTA SUSPENSA
</t>
        </r>
        <r>
          <rPr>
            <sz val="9"/>
            <rFont val="Segoe UI"/>
            <family val="2"/>
          </rPr>
          <t>Escolher qual base de dados será utilizada para retornar os valores desejados.</t>
        </r>
      </text>
    </comment>
    <comment ref="C94" authorId="0">
      <text>
        <r>
          <rPr>
            <b/>
            <sz val="9"/>
            <rFont val="Segoe UI"/>
            <family val="2"/>
          </rPr>
          <t>Inserir CÓDIGO conforme REFERÊNCIA escolhida</t>
        </r>
      </text>
    </comment>
    <comment ref="B96" authorId="0">
      <text>
        <r>
          <rPr>
            <b/>
            <sz val="9"/>
            <rFont val="Segoe UI"/>
            <family val="2"/>
          </rPr>
          <t xml:space="preserve">LISTA SUSPENSA
</t>
        </r>
        <r>
          <rPr>
            <sz val="9"/>
            <rFont val="Segoe UI"/>
            <family val="2"/>
          </rPr>
          <t>Escolher qual base de dados será utilizada para retornar os valores desejados.</t>
        </r>
      </text>
    </comment>
    <comment ref="C96" authorId="0">
      <text>
        <r>
          <rPr>
            <b/>
            <sz val="9"/>
            <rFont val="Segoe UI"/>
            <family val="2"/>
          </rPr>
          <t>Inserir CÓDIGO conforme REFERÊNCIA escolhida</t>
        </r>
      </text>
    </comment>
  </commentList>
</comments>
</file>

<file path=xl/comments3.xml><?xml version="1.0" encoding="utf-8"?>
<comments xmlns="http://schemas.openxmlformats.org/spreadsheetml/2006/main">
  <authors>
    <author>Usuario</author>
  </authors>
  <commentList>
    <comment ref="B11" authorId="0">
      <text>
        <r>
          <rPr>
            <b/>
            <sz val="9"/>
            <rFont val="Segoe UI"/>
            <family val="2"/>
          </rPr>
          <t>Inserir CÓDIGO conforme REFERÊNCIA escolhida</t>
        </r>
      </text>
    </comment>
    <comment ref="A11" authorId="0">
      <text>
        <r>
          <rPr>
            <b/>
            <sz val="9"/>
            <rFont val="Segoe UI"/>
            <family val="2"/>
          </rPr>
          <t xml:space="preserve">LISTA SUSPENSA
</t>
        </r>
        <r>
          <rPr>
            <sz val="9"/>
            <rFont val="Segoe UI"/>
            <family val="2"/>
          </rPr>
          <t>Escolher qual base de dados será utilizada para retornar os valores desejados.</t>
        </r>
      </text>
    </comment>
    <comment ref="A12" authorId="0">
      <text>
        <r>
          <rPr>
            <b/>
            <sz val="9"/>
            <rFont val="Segoe UI"/>
            <family val="2"/>
          </rPr>
          <t xml:space="preserve">LISTA SUSPENSA
</t>
        </r>
        <r>
          <rPr>
            <sz val="9"/>
            <rFont val="Segoe UI"/>
            <family val="2"/>
          </rPr>
          <t>Escolher qual base de dados será utilizada para retornar os valores desejados.</t>
        </r>
      </text>
    </comment>
    <comment ref="A27" authorId="0">
      <text>
        <r>
          <rPr>
            <b/>
            <sz val="9"/>
            <rFont val="Segoe UI"/>
            <family val="2"/>
          </rPr>
          <t xml:space="preserve">LISTA SUSPENSA
</t>
        </r>
        <r>
          <rPr>
            <sz val="9"/>
            <rFont val="Segoe UI"/>
            <family val="2"/>
          </rPr>
          <t>Escolher qual base de dados será utilizada para retornar os valores desejados.</t>
        </r>
      </text>
    </comment>
    <comment ref="A28" authorId="0">
      <text>
        <r>
          <rPr>
            <b/>
            <sz val="9"/>
            <rFont val="Segoe UI"/>
            <family val="2"/>
          </rPr>
          <t xml:space="preserve">LISTA SUSPENSA
</t>
        </r>
        <r>
          <rPr>
            <sz val="9"/>
            <rFont val="Segoe UI"/>
            <family val="2"/>
          </rPr>
          <t>Escolher qual base de dados será utilizada para retornar os valores desejados.</t>
        </r>
      </text>
    </comment>
    <comment ref="A42" authorId="0">
      <text>
        <r>
          <rPr>
            <b/>
            <sz val="9"/>
            <rFont val="Segoe UI"/>
            <family val="2"/>
          </rPr>
          <t xml:space="preserve">LISTA SUSPENSA
</t>
        </r>
        <r>
          <rPr>
            <sz val="9"/>
            <rFont val="Segoe UI"/>
            <family val="2"/>
          </rPr>
          <t>Escolher qual base de dados será utilizada para retornar os valores desejados.</t>
        </r>
      </text>
    </comment>
    <comment ref="A43" authorId="0">
      <text>
        <r>
          <rPr>
            <b/>
            <sz val="9"/>
            <rFont val="Segoe UI"/>
            <family val="2"/>
          </rPr>
          <t xml:space="preserve">LISTA SUSPENSA
</t>
        </r>
        <r>
          <rPr>
            <sz val="9"/>
            <rFont val="Segoe UI"/>
            <family val="2"/>
          </rPr>
          <t>Escolher qual base de dados será utilizada para retornar os valores desejados.</t>
        </r>
      </text>
    </comment>
    <comment ref="A46" authorId="0">
      <text>
        <r>
          <rPr>
            <b/>
            <sz val="9"/>
            <rFont val="Segoe UI"/>
            <family val="2"/>
          </rPr>
          <t xml:space="preserve">LISTA SUSPENSA
</t>
        </r>
        <r>
          <rPr>
            <sz val="9"/>
            <rFont val="Segoe UI"/>
            <family val="2"/>
          </rPr>
          <t>Escolher qual base de dados será utilizada para retornar os valores desejados.</t>
        </r>
      </text>
    </comment>
    <comment ref="A47" authorId="0">
      <text>
        <r>
          <rPr>
            <b/>
            <sz val="9"/>
            <rFont val="Segoe UI"/>
            <family val="2"/>
          </rPr>
          <t xml:space="preserve">LISTA SUSPENSA
</t>
        </r>
        <r>
          <rPr>
            <sz val="9"/>
            <rFont val="Segoe UI"/>
            <family val="2"/>
          </rPr>
          <t>Escolher qual base de dados será utilizada para retornar os valores desejados.</t>
        </r>
      </text>
    </comment>
    <comment ref="A14" authorId="0">
      <text>
        <r>
          <rPr>
            <b/>
            <sz val="9"/>
            <rFont val="Segoe UI"/>
            <family val="2"/>
          </rPr>
          <t xml:space="preserve">LISTA SUSPENSA
</t>
        </r>
        <r>
          <rPr>
            <sz val="9"/>
            <rFont val="Segoe UI"/>
            <family val="2"/>
          </rPr>
          <t>Escolher qual base de dados será utilizada para retornar os valores desejados.</t>
        </r>
      </text>
    </comment>
    <comment ref="A16" authorId="0">
      <text>
        <r>
          <rPr>
            <b/>
            <sz val="9"/>
            <rFont val="Segoe UI"/>
            <family val="2"/>
          </rPr>
          <t xml:space="preserve">LISTA SUSPENSA
</t>
        </r>
        <r>
          <rPr>
            <sz val="9"/>
            <rFont val="Segoe UI"/>
            <family val="2"/>
          </rPr>
          <t>Escolher qual base de dados será utilizada para retornar os valores desejados.</t>
        </r>
      </text>
    </comment>
    <comment ref="A19" authorId="0">
      <text>
        <r>
          <rPr>
            <b/>
            <sz val="9"/>
            <rFont val="Segoe UI"/>
            <family val="2"/>
          </rPr>
          <t xml:space="preserve">LISTA SUSPENSA
</t>
        </r>
        <r>
          <rPr>
            <sz val="9"/>
            <rFont val="Segoe UI"/>
            <family val="2"/>
          </rPr>
          <t>Escolher qual base de dados será utilizada para retornar os valores desejados.</t>
        </r>
      </text>
    </comment>
    <comment ref="A18" authorId="0">
      <text>
        <r>
          <rPr>
            <b/>
            <sz val="9"/>
            <rFont val="Segoe UI"/>
            <family val="2"/>
          </rPr>
          <t xml:space="preserve">LISTA SUSPENSA
</t>
        </r>
        <r>
          <rPr>
            <sz val="9"/>
            <rFont val="Segoe UI"/>
            <family val="2"/>
          </rPr>
          <t>Escolher qual base de dados será utilizada para retornar os valores desejados.</t>
        </r>
      </text>
    </comment>
    <comment ref="A17" authorId="0">
      <text>
        <r>
          <rPr>
            <b/>
            <sz val="9"/>
            <rFont val="Segoe UI"/>
            <family val="2"/>
          </rPr>
          <t xml:space="preserve">LISTA SUSPENSA
</t>
        </r>
        <r>
          <rPr>
            <sz val="9"/>
            <rFont val="Segoe UI"/>
            <family val="2"/>
          </rPr>
          <t>Escolher qual base de dados será utilizada para retornar os valores desejados.</t>
        </r>
      </text>
    </comment>
    <comment ref="B16" authorId="0">
      <text>
        <r>
          <rPr>
            <b/>
            <sz val="9"/>
            <rFont val="Segoe UI"/>
            <family val="2"/>
          </rPr>
          <t>Inserir CÓDIGO conforme REFERÊNCIA escolhida</t>
        </r>
      </text>
    </comment>
    <comment ref="B17" authorId="0">
      <text>
        <r>
          <rPr>
            <b/>
            <sz val="9"/>
            <rFont val="Segoe UI"/>
            <family val="2"/>
          </rPr>
          <t>Inserir CÓDIGO conforme REFERÊNCIA escolhida</t>
        </r>
      </text>
    </comment>
    <comment ref="B18" authorId="0">
      <text>
        <r>
          <rPr>
            <b/>
            <sz val="9"/>
            <rFont val="Segoe UI"/>
            <family val="2"/>
          </rPr>
          <t>Inserir CÓDIGO conforme REFERÊNCIA escolhida</t>
        </r>
      </text>
    </comment>
    <comment ref="B19" authorId="0">
      <text>
        <r>
          <rPr>
            <b/>
            <sz val="9"/>
            <rFont val="Segoe UI"/>
            <family val="2"/>
          </rPr>
          <t>Inserir CÓDIGO conforme REFERÊNCIA escolhida</t>
        </r>
      </text>
    </comment>
    <comment ref="A24" authorId="0">
      <text>
        <r>
          <rPr>
            <b/>
            <sz val="9"/>
            <rFont val="Segoe UI"/>
            <family val="2"/>
          </rPr>
          <t xml:space="preserve">LISTA SUSPENSA
</t>
        </r>
        <r>
          <rPr>
            <sz val="9"/>
            <rFont val="Segoe UI"/>
            <family val="2"/>
          </rPr>
          <t>Escolher qual base de dados será utilizada para retornar os valores desejados.</t>
        </r>
      </text>
    </comment>
    <comment ref="A25" authorId="0">
      <text>
        <r>
          <rPr>
            <b/>
            <sz val="9"/>
            <rFont val="Segoe UI"/>
            <family val="2"/>
          </rPr>
          <t xml:space="preserve">LISTA SUSPENSA
</t>
        </r>
        <r>
          <rPr>
            <sz val="9"/>
            <rFont val="Segoe UI"/>
            <family val="2"/>
          </rPr>
          <t>Escolher qual base de dados será utilizada para retornar os valores desejados.</t>
        </r>
      </text>
    </comment>
    <comment ref="A26" authorId="0">
      <text>
        <r>
          <rPr>
            <b/>
            <sz val="9"/>
            <rFont val="Segoe UI"/>
            <family val="2"/>
          </rPr>
          <t xml:space="preserve">LISTA SUSPENSA
</t>
        </r>
        <r>
          <rPr>
            <sz val="9"/>
            <rFont val="Segoe UI"/>
            <family val="2"/>
          </rPr>
          <t>Escolher qual base de dados será utilizada para retornar os valores desejados.</t>
        </r>
      </text>
    </comment>
    <comment ref="A33" authorId="0">
      <text>
        <r>
          <rPr>
            <b/>
            <sz val="9"/>
            <rFont val="Segoe UI"/>
            <family val="2"/>
          </rPr>
          <t xml:space="preserve">LISTA SUSPENSA
</t>
        </r>
        <r>
          <rPr>
            <sz val="9"/>
            <rFont val="Segoe UI"/>
            <family val="2"/>
          </rPr>
          <t>Escolher qual base de dados será utilizada para retornar os valores desejados.</t>
        </r>
      </text>
    </comment>
    <comment ref="A34" authorId="0">
      <text>
        <r>
          <rPr>
            <b/>
            <sz val="9"/>
            <rFont val="Segoe UI"/>
            <family val="2"/>
          </rPr>
          <t xml:space="preserve">LISTA SUSPENSA
</t>
        </r>
        <r>
          <rPr>
            <sz val="9"/>
            <rFont val="Segoe UI"/>
            <family val="2"/>
          </rPr>
          <t>Escolher qual base de dados será utilizada para retornar os valores desejados.</t>
        </r>
      </text>
    </comment>
    <comment ref="A35" authorId="0">
      <text>
        <r>
          <rPr>
            <b/>
            <sz val="9"/>
            <rFont val="Segoe UI"/>
            <family val="2"/>
          </rPr>
          <t xml:space="preserve">LISTA SUSPENSA
</t>
        </r>
        <r>
          <rPr>
            <sz val="9"/>
            <rFont val="Segoe UI"/>
            <family val="2"/>
          </rPr>
          <t>Escolher qual base de dados será utilizada para retornar os valores desejados.</t>
        </r>
      </text>
    </comment>
    <comment ref="A36" authorId="0">
      <text>
        <r>
          <rPr>
            <b/>
            <sz val="9"/>
            <rFont val="Segoe UI"/>
            <family val="2"/>
          </rPr>
          <t xml:space="preserve">LISTA SUSPENSA
</t>
        </r>
        <r>
          <rPr>
            <sz val="9"/>
            <rFont val="Segoe UI"/>
            <family val="2"/>
          </rPr>
          <t>Escolher qual base de dados será utilizada para retornar os valores desejados.</t>
        </r>
      </text>
    </comment>
    <comment ref="A37" authorId="0">
      <text>
        <r>
          <rPr>
            <b/>
            <sz val="9"/>
            <rFont val="Segoe UI"/>
            <family val="2"/>
          </rPr>
          <t xml:space="preserve">LISTA SUSPENSA
</t>
        </r>
        <r>
          <rPr>
            <sz val="9"/>
            <rFont val="Segoe UI"/>
            <family val="2"/>
          </rPr>
          <t>Escolher qual base de dados será utilizada para retornar os valores desejados.</t>
        </r>
      </text>
    </comment>
    <comment ref="A45" authorId="0">
      <text>
        <r>
          <rPr>
            <b/>
            <sz val="9"/>
            <rFont val="Segoe UI"/>
            <family val="2"/>
          </rPr>
          <t xml:space="preserve">LISTA SUSPENSA
</t>
        </r>
        <r>
          <rPr>
            <sz val="9"/>
            <rFont val="Segoe UI"/>
            <family val="2"/>
          </rPr>
          <t>Escolher qual base de dados será utilizada para retornar os valores desejados.</t>
        </r>
      </text>
    </comment>
    <comment ref="A44" authorId="0">
      <text>
        <r>
          <rPr>
            <b/>
            <sz val="9"/>
            <rFont val="Segoe UI"/>
            <family val="2"/>
          </rPr>
          <t xml:space="preserve">LISTA SUSPENSA
</t>
        </r>
        <r>
          <rPr>
            <sz val="9"/>
            <rFont val="Segoe UI"/>
            <family val="2"/>
          </rPr>
          <t>Escolher qual base de dados será utilizada para retornar os valores desejados.</t>
        </r>
      </text>
    </comment>
    <comment ref="B42" authorId="0">
      <text>
        <r>
          <rPr>
            <b/>
            <sz val="9"/>
            <rFont val="Segoe UI"/>
            <family val="2"/>
          </rPr>
          <t>Inserir CÓDIGO conforme REFERÊNCIA escolhida</t>
        </r>
      </text>
    </comment>
    <comment ref="B44" authorId="0">
      <text>
        <r>
          <rPr>
            <b/>
            <sz val="9"/>
            <rFont val="Segoe UI"/>
            <family val="2"/>
          </rPr>
          <t>Inserir CÓDIGO conforme REFERÊNCIA escolhida</t>
        </r>
      </text>
    </comment>
    <comment ref="B45" authorId="0">
      <text>
        <r>
          <rPr>
            <b/>
            <sz val="9"/>
            <rFont val="Segoe UI"/>
            <family val="2"/>
          </rPr>
          <t>Inserir CÓDIGO conforme REFERÊNCIA escolhida</t>
        </r>
      </text>
    </comment>
    <comment ref="B46" authorId="0">
      <text>
        <r>
          <rPr>
            <b/>
            <sz val="9"/>
            <rFont val="Segoe UI"/>
            <family val="2"/>
          </rPr>
          <t>Inserir CÓDIGO conforme REFERÊNCIA escolhida</t>
        </r>
      </text>
    </comment>
    <comment ref="B47" authorId="0">
      <text>
        <r>
          <rPr>
            <b/>
            <sz val="9"/>
            <rFont val="Segoe UI"/>
            <family val="2"/>
          </rPr>
          <t>Inserir CÓDIGO conforme REFERÊNCIA escolhida</t>
        </r>
      </text>
    </comment>
    <comment ref="A52" authorId="0">
      <text>
        <r>
          <rPr>
            <b/>
            <sz val="9"/>
            <rFont val="Segoe UI"/>
            <family val="2"/>
          </rPr>
          <t xml:space="preserve">LISTA SUSPENSA
</t>
        </r>
        <r>
          <rPr>
            <sz val="9"/>
            <rFont val="Segoe UI"/>
            <family val="2"/>
          </rPr>
          <t>Escolher qual base de dados será utilizada para retornar os valores desejados.</t>
        </r>
      </text>
    </comment>
    <comment ref="B52" authorId="0">
      <text>
        <r>
          <rPr>
            <b/>
            <sz val="9"/>
            <rFont val="Segoe UI"/>
            <family val="2"/>
          </rPr>
          <t>Inserir CÓDIGO conforme REFERÊNCIA escolhida</t>
        </r>
      </text>
    </comment>
    <comment ref="A53" authorId="0">
      <text>
        <r>
          <rPr>
            <b/>
            <sz val="9"/>
            <rFont val="Segoe UI"/>
            <family val="2"/>
          </rPr>
          <t xml:space="preserve">LISTA SUSPENSA
</t>
        </r>
        <r>
          <rPr>
            <sz val="9"/>
            <rFont val="Segoe UI"/>
            <family val="2"/>
          </rPr>
          <t>Escolher qual base de dados será utilizada para retornar os valores desejados.</t>
        </r>
      </text>
    </comment>
    <comment ref="A54" authorId="0">
      <text>
        <r>
          <rPr>
            <b/>
            <sz val="9"/>
            <rFont val="Segoe UI"/>
            <family val="2"/>
          </rPr>
          <t xml:space="preserve">LISTA SUSPENSA
</t>
        </r>
        <r>
          <rPr>
            <sz val="9"/>
            <rFont val="Segoe UI"/>
            <family val="2"/>
          </rPr>
          <t>Escolher qual base de dados será utilizada para retornar os valores desejados.</t>
        </r>
      </text>
    </comment>
    <comment ref="B54" authorId="0">
      <text>
        <r>
          <rPr>
            <b/>
            <sz val="9"/>
            <rFont val="Segoe UI"/>
            <family val="2"/>
          </rPr>
          <t>Inserir CÓDIGO conforme REFERÊNCIA escolhida</t>
        </r>
      </text>
    </comment>
    <comment ref="A55" authorId="0">
      <text>
        <r>
          <rPr>
            <b/>
            <sz val="9"/>
            <rFont val="Segoe UI"/>
            <family val="2"/>
          </rPr>
          <t xml:space="preserve">LISTA SUSPENSA
</t>
        </r>
        <r>
          <rPr>
            <sz val="9"/>
            <rFont val="Segoe UI"/>
            <family val="2"/>
          </rPr>
          <t>Escolher qual base de dados será utilizada para retornar os valores desejados.</t>
        </r>
      </text>
    </comment>
    <comment ref="B55" authorId="0">
      <text>
        <r>
          <rPr>
            <b/>
            <sz val="9"/>
            <rFont val="Segoe UI"/>
            <family val="2"/>
          </rPr>
          <t>Inserir CÓDIGO conforme REFERÊNCIA escolhida</t>
        </r>
      </text>
    </comment>
    <comment ref="A56" authorId="0">
      <text>
        <r>
          <rPr>
            <b/>
            <sz val="9"/>
            <rFont val="Segoe UI"/>
            <family val="2"/>
          </rPr>
          <t xml:space="preserve">LISTA SUSPENSA
</t>
        </r>
        <r>
          <rPr>
            <sz val="9"/>
            <rFont val="Segoe UI"/>
            <family val="2"/>
          </rPr>
          <t>Escolher qual base de dados será utilizada para retornar os valores desejados.</t>
        </r>
      </text>
    </comment>
    <comment ref="B56" authorId="0">
      <text>
        <r>
          <rPr>
            <b/>
            <sz val="9"/>
            <rFont val="Segoe UI"/>
            <family val="2"/>
          </rPr>
          <t>Inserir CÓDIGO conforme REFERÊNCIA escolhida</t>
        </r>
      </text>
    </comment>
    <comment ref="A57" authorId="0">
      <text>
        <r>
          <rPr>
            <b/>
            <sz val="9"/>
            <rFont val="Segoe UI"/>
            <family val="2"/>
          </rPr>
          <t xml:space="preserve">LISTA SUSPENSA
</t>
        </r>
        <r>
          <rPr>
            <sz val="9"/>
            <rFont val="Segoe UI"/>
            <family val="2"/>
          </rPr>
          <t>Escolher qual base de dados será utilizada para retornar os valores desejados.</t>
        </r>
      </text>
    </comment>
    <comment ref="B57" authorId="0">
      <text>
        <r>
          <rPr>
            <b/>
            <sz val="9"/>
            <rFont val="Segoe UI"/>
            <family val="2"/>
          </rPr>
          <t>Inserir CÓDIGO conforme REFERÊNCIA escolhida</t>
        </r>
      </text>
    </comment>
    <comment ref="A62" authorId="0">
      <text>
        <r>
          <rPr>
            <b/>
            <sz val="9"/>
            <rFont val="Segoe UI"/>
            <family val="2"/>
          </rPr>
          <t xml:space="preserve">LISTA SUSPENSA
</t>
        </r>
        <r>
          <rPr>
            <sz val="9"/>
            <rFont val="Segoe UI"/>
            <family val="2"/>
          </rPr>
          <t>Escolher qual base de dados será utilizada para retornar os valores desejados.</t>
        </r>
      </text>
    </comment>
    <comment ref="B62" authorId="0">
      <text>
        <r>
          <rPr>
            <b/>
            <sz val="9"/>
            <rFont val="Segoe UI"/>
            <family val="2"/>
          </rPr>
          <t>Inserir CÓDIGO conforme REFERÊNCIA escolhida</t>
        </r>
      </text>
    </comment>
    <comment ref="B64" authorId="0">
      <text>
        <r>
          <rPr>
            <b/>
            <sz val="9"/>
            <rFont val="Segoe UI"/>
            <family val="2"/>
          </rPr>
          <t>Inserir CÓDIGO conforme REFERÊNCIA escolhida</t>
        </r>
      </text>
    </comment>
    <comment ref="B65" authorId="0">
      <text>
        <r>
          <rPr>
            <b/>
            <sz val="9"/>
            <rFont val="Segoe UI"/>
            <family val="2"/>
          </rPr>
          <t>Inserir CÓDIGO conforme REFERÊNCIA escolhida</t>
        </r>
      </text>
    </comment>
    <comment ref="B66" authorId="0">
      <text>
        <r>
          <rPr>
            <b/>
            <sz val="9"/>
            <rFont val="Segoe UI"/>
            <family val="2"/>
          </rPr>
          <t>Inserir CÓDIGO conforme REFERÊNCIA escolhida</t>
        </r>
      </text>
    </comment>
    <comment ref="B67" authorId="0">
      <text>
        <r>
          <rPr>
            <b/>
            <sz val="9"/>
            <rFont val="Segoe UI"/>
            <family val="2"/>
          </rPr>
          <t>Inserir CÓDIGO conforme REFERÊNCIA escolhida</t>
        </r>
      </text>
    </comment>
    <comment ref="A63" authorId="0">
      <text>
        <r>
          <rPr>
            <b/>
            <sz val="9"/>
            <rFont val="Segoe UI"/>
            <family val="2"/>
          </rPr>
          <t xml:space="preserve">LISTA SUSPENSA
</t>
        </r>
        <r>
          <rPr>
            <sz val="9"/>
            <rFont val="Segoe UI"/>
            <family val="2"/>
          </rPr>
          <t>Escolher qual base de dados será utilizada para retornar os valores desejados.</t>
        </r>
      </text>
    </comment>
    <comment ref="A64" authorId="0">
      <text>
        <r>
          <rPr>
            <b/>
            <sz val="9"/>
            <rFont val="Segoe UI"/>
            <family val="2"/>
          </rPr>
          <t xml:space="preserve">LISTA SUSPENSA
</t>
        </r>
        <r>
          <rPr>
            <sz val="9"/>
            <rFont val="Segoe UI"/>
            <family val="2"/>
          </rPr>
          <t>Escolher qual base de dados será utilizada para retornar os valores desejados.</t>
        </r>
      </text>
    </comment>
    <comment ref="A65" authorId="0">
      <text>
        <r>
          <rPr>
            <b/>
            <sz val="9"/>
            <rFont val="Segoe UI"/>
            <family val="2"/>
          </rPr>
          <t xml:space="preserve">LISTA SUSPENSA
</t>
        </r>
        <r>
          <rPr>
            <sz val="9"/>
            <rFont val="Segoe UI"/>
            <family val="2"/>
          </rPr>
          <t>Escolher qual base de dados será utilizada para retornar os valores desejados.</t>
        </r>
      </text>
    </comment>
    <comment ref="A66" authorId="0">
      <text>
        <r>
          <rPr>
            <b/>
            <sz val="9"/>
            <rFont val="Segoe UI"/>
            <family val="2"/>
          </rPr>
          <t xml:space="preserve">LISTA SUSPENSA
</t>
        </r>
        <r>
          <rPr>
            <sz val="9"/>
            <rFont val="Segoe UI"/>
            <family val="2"/>
          </rPr>
          <t>Escolher qual base de dados será utilizada para retornar os valores desejados.</t>
        </r>
      </text>
    </comment>
    <comment ref="B68" authorId="0">
      <text>
        <r>
          <rPr>
            <b/>
            <sz val="9"/>
            <rFont val="Segoe UI"/>
            <family val="2"/>
          </rPr>
          <t>Inserir CÓDIGO conforme REFERÊNCIA escolhida</t>
        </r>
      </text>
    </comment>
    <comment ref="B70" authorId="0">
      <text>
        <r>
          <rPr>
            <b/>
            <sz val="9"/>
            <rFont val="Segoe UI"/>
            <family val="2"/>
          </rPr>
          <t>Inserir CÓDIGO conforme REFERÊNCIA escolhida</t>
        </r>
      </text>
    </comment>
    <comment ref="B71" authorId="0">
      <text>
        <r>
          <rPr>
            <b/>
            <sz val="9"/>
            <rFont val="Segoe UI"/>
            <family val="2"/>
          </rPr>
          <t>Inserir CÓDIGO conforme REFERÊNCIA escolhida</t>
        </r>
      </text>
    </comment>
    <comment ref="B72" authorId="0">
      <text>
        <r>
          <rPr>
            <b/>
            <sz val="9"/>
            <rFont val="Segoe UI"/>
            <family val="2"/>
          </rPr>
          <t>Inserir CÓDIGO conforme REFERÊNCIA escolhida</t>
        </r>
      </text>
    </comment>
    <comment ref="A67" authorId="0">
      <text>
        <r>
          <rPr>
            <b/>
            <sz val="9"/>
            <rFont val="Segoe UI"/>
            <family val="2"/>
          </rPr>
          <t xml:space="preserve">LISTA SUSPENSA
</t>
        </r>
        <r>
          <rPr>
            <sz val="9"/>
            <rFont val="Segoe UI"/>
            <family val="2"/>
          </rPr>
          <t>Escolher qual base de dados será utilizada para retornar os valores desejados.</t>
        </r>
      </text>
    </comment>
    <comment ref="A68" authorId="0">
      <text>
        <r>
          <rPr>
            <b/>
            <sz val="9"/>
            <rFont val="Segoe UI"/>
            <family val="2"/>
          </rPr>
          <t xml:space="preserve">LISTA SUSPENSA
</t>
        </r>
        <r>
          <rPr>
            <sz val="9"/>
            <rFont val="Segoe UI"/>
            <family val="2"/>
          </rPr>
          <t>Escolher qual base de dados será utilizada para retornar os valores desejados.</t>
        </r>
      </text>
    </comment>
    <comment ref="A69" authorId="0">
      <text>
        <r>
          <rPr>
            <b/>
            <sz val="9"/>
            <rFont val="Segoe UI"/>
            <family val="2"/>
          </rPr>
          <t xml:space="preserve">LISTA SUSPENSA
</t>
        </r>
        <r>
          <rPr>
            <sz val="9"/>
            <rFont val="Segoe UI"/>
            <family val="2"/>
          </rPr>
          <t>Escolher qual base de dados será utilizada para retornar os valores desejados.</t>
        </r>
      </text>
    </comment>
    <comment ref="A70" authorId="0">
      <text>
        <r>
          <rPr>
            <b/>
            <sz val="9"/>
            <rFont val="Segoe UI"/>
            <family val="2"/>
          </rPr>
          <t xml:space="preserve">LISTA SUSPENSA
</t>
        </r>
        <r>
          <rPr>
            <sz val="9"/>
            <rFont val="Segoe UI"/>
            <family val="2"/>
          </rPr>
          <t>Escolher qual base de dados será utilizada para retornar os valores desejados.</t>
        </r>
      </text>
    </comment>
    <comment ref="A71" authorId="0">
      <text>
        <r>
          <rPr>
            <b/>
            <sz val="9"/>
            <rFont val="Segoe UI"/>
            <family val="2"/>
          </rPr>
          <t xml:space="preserve">LISTA SUSPENSA
</t>
        </r>
        <r>
          <rPr>
            <sz val="9"/>
            <rFont val="Segoe UI"/>
            <family val="2"/>
          </rPr>
          <t>Escolher qual base de dados será utilizada para retornar os valores desejados.</t>
        </r>
      </text>
    </comment>
    <comment ref="A72" authorId="0">
      <text>
        <r>
          <rPr>
            <b/>
            <sz val="9"/>
            <rFont val="Segoe UI"/>
            <family val="2"/>
          </rPr>
          <t xml:space="preserve">LISTA SUSPENSA
</t>
        </r>
        <r>
          <rPr>
            <sz val="9"/>
            <rFont val="Segoe UI"/>
            <family val="2"/>
          </rPr>
          <t>Escolher qual base de dados será utilizada para retornar os valores desejados.</t>
        </r>
      </text>
    </comment>
    <comment ref="B78" authorId="0">
      <text>
        <r>
          <rPr>
            <b/>
            <sz val="9"/>
            <rFont val="Segoe UI"/>
            <family val="2"/>
          </rPr>
          <t>Inserir CÓDIGO conforme REFERÊNCIA escolhida</t>
        </r>
      </text>
    </comment>
    <comment ref="B79" authorId="0">
      <text>
        <r>
          <rPr>
            <b/>
            <sz val="9"/>
            <rFont val="Segoe UI"/>
            <family val="2"/>
          </rPr>
          <t>Inserir CÓDIGO conforme REFERÊNCIA escolhida</t>
        </r>
      </text>
    </comment>
    <comment ref="A80" authorId="0">
      <text>
        <r>
          <rPr>
            <b/>
            <sz val="9"/>
            <rFont val="Segoe UI"/>
            <family val="2"/>
          </rPr>
          <t xml:space="preserve">LISTA SUSPENSA
</t>
        </r>
        <r>
          <rPr>
            <sz val="9"/>
            <rFont val="Segoe UI"/>
            <family val="2"/>
          </rPr>
          <t>Escolher qual base de dados será utilizada para retornar os valores desejados.</t>
        </r>
      </text>
    </comment>
    <comment ref="B80" authorId="0">
      <text>
        <r>
          <rPr>
            <b/>
            <sz val="9"/>
            <rFont val="Segoe UI"/>
            <family val="2"/>
          </rPr>
          <t>Inserir CÓDIGO conforme REFERÊNCIA escolhida</t>
        </r>
      </text>
    </comment>
    <comment ref="A79" authorId="0">
      <text>
        <r>
          <rPr>
            <b/>
            <sz val="9"/>
            <rFont val="Segoe UI"/>
            <family val="2"/>
          </rPr>
          <t xml:space="preserve">LISTA SUSPENSA
</t>
        </r>
        <r>
          <rPr>
            <sz val="9"/>
            <rFont val="Segoe UI"/>
            <family val="2"/>
          </rPr>
          <t>Escolher qual base de dados será utilizada para retornar os valores desejados.</t>
        </r>
      </text>
    </comment>
    <comment ref="A78" authorId="0">
      <text>
        <r>
          <rPr>
            <b/>
            <sz val="9"/>
            <rFont val="Segoe UI"/>
            <family val="2"/>
          </rPr>
          <t xml:space="preserve">LISTA SUSPENSA
</t>
        </r>
        <r>
          <rPr>
            <sz val="9"/>
            <rFont val="Segoe UI"/>
            <family val="2"/>
          </rPr>
          <t>Escolher qual base de dados será utilizada para retornar os valores desejados.</t>
        </r>
      </text>
    </comment>
    <comment ref="A77" authorId="0">
      <text>
        <r>
          <rPr>
            <b/>
            <sz val="9"/>
            <rFont val="Segoe UI"/>
            <family val="2"/>
          </rPr>
          <t xml:space="preserve">LISTA SUSPENSA
</t>
        </r>
        <r>
          <rPr>
            <sz val="9"/>
            <rFont val="Segoe UI"/>
            <family val="2"/>
          </rPr>
          <t>Escolher qual base de dados será utilizada para retornar os valores desejados.</t>
        </r>
      </text>
    </comment>
  </commentList>
</comments>
</file>

<file path=xl/comments4.xml><?xml version="1.0" encoding="utf-8"?>
<comments xmlns="http://schemas.openxmlformats.org/spreadsheetml/2006/main">
  <authors>
    <author>Usuario</author>
  </authors>
  <commentList>
    <comment ref="A9" authorId="0">
      <text>
        <r>
          <rPr>
            <b/>
            <sz val="9"/>
            <rFont val="Segoe UI"/>
            <family val="2"/>
          </rPr>
          <t>Inserir o número do Item desejado da Aba QUANTITATIVO</t>
        </r>
        <r>
          <rPr>
            <sz val="9"/>
            <rFont val="Segoe UI"/>
            <family val="2"/>
          </rPr>
          <t xml:space="preserve">
</t>
        </r>
      </text>
    </comment>
    <comment ref="A14" authorId="0">
      <text>
        <r>
          <rPr>
            <b/>
            <sz val="9"/>
            <rFont val="Segoe UI"/>
            <family val="2"/>
          </rPr>
          <t>Inserir o número do Item desejado da Aba QUANTITATIVO</t>
        </r>
        <r>
          <rPr>
            <sz val="9"/>
            <rFont val="Segoe UI"/>
            <family val="2"/>
          </rPr>
          <t xml:space="preserve">
</t>
        </r>
      </text>
    </comment>
    <comment ref="A17" authorId="0">
      <text>
        <r>
          <rPr>
            <b/>
            <sz val="9"/>
            <rFont val="Segoe UI"/>
            <family val="2"/>
          </rPr>
          <t>Inserir o número do Item desejado da Aba QUANTITATIVO</t>
        </r>
        <r>
          <rPr>
            <sz val="9"/>
            <rFont val="Segoe UI"/>
            <family val="2"/>
          </rPr>
          <t xml:space="preserve">
</t>
        </r>
      </text>
    </comment>
    <comment ref="A24" authorId="0">
      <text>
        <r>
          <rPr>
            <b/>
            <sz val="9"/>
            <rFont val="Segoe UI"/>
            <family val="2"/>
          </rPr>
          <t>Inserir o número do Item desejado da Aba QUANTITATIVO</t>
        </r>
        <r>
          <rPr>
            <sz val="9"/>
            <rFont val="Segoe UI"/>
            <family val="2"/>
          </rPr>
          <t xml:space="preserve">
</t>
        </r>
      </text>
    </comment>
    <comment ref="A27" authorId="0">
      <text>
        <r>
          <rPr>
            <b/>
            <sz val="9"/>
            <rFont val="Segoe UI"/>
            <family val="2"/>
          </rPr>
          <t>Inserir o número do Item desejado da Aba QUANTITATIVO</t>
        </r>
        <r>
          <rPr>
            <sz val="9"/>
            <rFont val="Segoe UI"/>
            <family val="2"/>
          </rPr>
          <t xml:space="preserve">
</t>
        </r>
      </text>
    </comment>
  </commentList>
</comments>
</file>

<file path=xl/sharedStrings.xml><?xml version="1.0" encoding="utf-8"?>
<sst xmlns="http://schemas.openxmlformats.org/spreadsheetml/2006/main" count="851" uniqueCount="297">
  <si>
    <t>ITEM</t>
  </si>
  <si>
    <t>REFERÊNCIA</t>
  </si>
  <si>
    <t>CÓDIGO</t>
  </si>
  <si>
    <t>DESCRIÇÃO</t>
  </si>
  <si>
    <t>UND</t>
  </si>
  <si>
    <t>CUSTO UNITÁRIO</t>
  </si>
  <si>
    <t>PREÇO UNITÁRIO</t>
  </si>
  <si>
    <t>PREÇO TOTAL</t>
  </si>
  <si>
    <t>1.1</t>
  </si>
  <si>
    <t>ADMINISTRAÇÃO LOCAL</t>
  </si>
  <si>
    <t>1.2</t>
  </si>
  <si>
    <t>OBRA:</t>
  </si>
  <si>
    <t>CLIENTE:</t>
  </si>
  <si>
    <t>LOCALIZAÇÃO:</t>
  </si>
  <si>
    <t>DATA BASE:</t>
  </si>
  <si>
    <t>BDI:</t>
  </si>
  <si>
    <t>CÁLCULO BENEFÍCIOS E DESEPESAS INDIRETAS (BDI)</t>
  </si>
  <si>
    <t>1 QUARTIL</t>
  </si>
  <si>
    <t>MÉDIO</t>
  </si>
  <si>
    <t>3 QUARTIL</t>
  </si>
  <si>
    <t>VALOR ADOTADO</t>
  </si>
  <si>
    <t>Taxa de Administração Central (AC)</t>
  </si>
  <si>
    <t>Taxa de Seguro e Garantia (S + G)</t>
  </si>
  <si>
    <t>Taxa de Risco (R)</t>
  </si>
  <si>
    <t>Taxa de Despesas Financeiras (DF)</t>
  </si>
  <si>
    <t>Taxa de Lucro/Remuneração (L)</t>
  </si>
  <si>
    <t>Taxa de Tributos (I)</t>
  </si>
  <si>
    <t>6.1</t>
  </si>
  <si>
    <t>PIS</t>
  </si>
  <si>
    <t>6.2</t>
  </si>
  <si>
    <t>COFINS</t>
  </si>
  <si>
    <t>6.3</t>
  </si>
  <si>
    <t>ISS</t>
  </si>
  <si>
    <t>6.4</t>
  </si>
  <si>
    <t>CPRB</t>
  </si>
  <si>
    <t>BDI ADOTADO</t>
  </si>
  <si>
    <t>REFERÊNCIAS</t>
  </si>
  <si>
    <t>MEMORIAL QUANTITATIVO</t>
  </si>
  <si>
    <t>QUANT</t>
  </si>
  <si>
    <t>ÁREA</t>
  </si>
  <si>
    <t>TOTAL</t>
  </si>
  <si>
    <t>1.1.1</t>
  </si>
  <si>
    <t>CPF/CNPJ:</t>
  </si>
  <si>
    <t>CUSTO TOTAL</t>
  </si>
  <si>
    <t>COMPOSIÇÃO DE PREÇO UNITÁRIA</t>
  </si>
  <si>
    <t>COMP01</t>
  </si>
  <si>
    <t>EQUIPE DE CONDUÇÃO DE OBRAS</t>
  </si>
  <si>
    <t>DIAM</t>
  </si>
  <si>
    <t>COMP</t>
  </si>
  <si>
    <t>LARG</t>
  </si>
  <si>
    <t>ALT</t>
  </si>
  <si>
    <t>H</t>
  </si>
  <si>
    <t>ENGENHEIRO CIVIL DE OBRA JUNIOR COM ENCARGOS COMPLEMENTARES</t>
  </si>
  <si>
    <t>ENCARREGADO GERAL COM ENCARGOS COMPLEMENTARES</t>
  </si>
  <si>
    <t>M</t>
  </si>
  <si>
    <t>LOCACAO CONVENCIONAL DE OBRA, UTILIZANDO GABARITO DE TÁBUAS CORRIDAS PONTALETADAS A CADA 2,00M -  2 UTILIZAÇÕES. AF_10/2018</t>
  </si>
  <si>
    <t>M3</t>
  </si>
  <si>
    <t>SINAPI COMPOSIÇÕES</t>
  </si>
  <si>
    <t>MED01</t>
  </si>
  <si>
    <t>MÊS</t>
  </si>
  <si>
    <t>1.2.1</t>
  </si>
  <si>
    <t>TOTAL DO ITEM</t>
  </si>
  <si>
    <t>TOTAL GERAL</t>
  </si>
  <si>
    <t>PLANILHA ORÇAMENTÁRIA ESTIMATIVA</t>
  </si>
  <si>
    <t>CRONOGRAMA FÍSICO-FINANCEIRO</t>
  </si>
  <si>
    <t>TOTAL DO SUBITEM</t>
  </si>
  <si>
    <t>MÊS 01</t>
  </si>
  <si>
    <t>VALOR</t>
  </si>
  <si>
    <t>MÊS 02</t>
  </si>
  <si>
    <t>MÊS 03</t>
  </si>
  <si>
    <t>TOTAL PARCIAL</t>
  </si>
  <si>
    <t>TOTAL ACUMULADO</t>
  </si>
  <si>
    <t>DMT</t>
  </si>
  <si>
    <t>UN</t>
  </si>
  <si>
    <t>M2</t>
  </si>
  <si>
    <t>EXECUÇÃO DE REFEITÓRIO EM CANTEIRO DE OBRA EM CHAPA DE MADEIRA COMPENSADA, NÃO INCLUSO MOBILIÁRIO E EQUIPAMENTOS. AF_02/2016</t>
  </si>
  <si>
    <t>CHP</t>
  </si>
  <si>
    <t>VIBRADOR DE IMERSÃO, DIÂMETRO DE PONTEIRA 45MM, MOTOR ELÉTRICO TRIFÁSICO POTÊNCIA DE 2 CV - CHP DIURNO. AF_06/2015</t>
  </si>
  <si>
    <t>CHI</t>
  </si>
  <si>
    <t>VIBRADOR DE IMERSÃO, DIÂMETRO DE PONTEIRA 45MM, MOTOR ELÉTRICO TRIFÁSICO POTÊNCIA DE 2 CV - CHI DIURNO. AF_06/2015</t>
  </si>
  <si>
    <t>KG</t>
  </si>
  <si>
    <t>ARRASAMENTO MECANICO DE ESTACA DE CONCRETO ARMADO, DIAMETROS DE ATÉ 40 CM. AF_05/2021</t>
  </si>
  <si>
    <t>ESTACA PRÉ-MOLDADA DE CONCRETO SEÇÃO QUADRADA, CAPACIDADE DE 50 TONELADAS, INCLUSO EMENDA (EXCLUSIVE MOBILIZAÇÃO E DESMOBILIZAÇÃO). AF_12/2019</t>
  </si>
  <si>
    <t>FABRICAÇÃO DE FÔRMA PARA PILARES E ESTRUTURAS SIMILARES, EM CHAPA DE MADEIRA COMPENSADA RESINADA, E = 17 MM. AF_09/2020</t>
  </si>
  <si>
    <t>MONTAGEM E DESMONTAGEM DE FÔRMA DE LAJE MACIÇA, PÉ-DIREITO SIMPLES, EM CHAPA DE MADEIRA COMPENSADA RESINADA, 2 UTILIZAÇÕES. AF_09/2020</t>
  </si>
  <si>
    <t>FABRICAÇÃO, MONTAGEM E DESMONTAGEM DE FÔRMA PARA VIGA BALDRAME, EM MADEIRA SERRADA, E=25 MM, 4 UTILIZAÇÕES. AF_06/2017</t>
  </si>
  <si>
    <t>ARMAÇÃO DE BLOCO, VIGA BALDRAME E SAPATA UTILIZANDO AÇO CA-60 DE 5 MM - MONTAGEM. AF_06/2017</t>
  </si>
  <si>
    <t>ARMAÇÃO DE LAJE DE UMA ESTRUTURA CONVENCIONAL DE CONCRETO ARMADO EM UM EDIFÍCIO DE MÚLTIPLOS PAVIMENTOS UTILIZANDO AÇO CA-60 DE 5,0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</si>
  <si>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</si>
  <si>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</si>
  <si>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</si>
  <si>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</si>
  <si>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</si>
  <si>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</si>
  <si>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</si>
  <si>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</si>
  <si>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</si>
  <si>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</si>
  <si>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CONCRETO MAGRO PARA LASTRO, TRAÇO 1:4,5:4,5 (EM MASSA SECA DE CIMENTO/ AREIA MÉDIA/ BRITA 1) - PREPARO MECÂNICO COM BETONEIRA 400 L. AF_05/2021</t>
  </si>
  <si>
    <t>CONCRETAGEM DE BLOCOS DE COROAMENTO E VIGAS BALDRAMES, FCK 30 MPA, COM USO DE BOMBA  LANÇAMENTO, ADENSAMENTO E ACABAMENTO. AF_06/2017</t>
  </si>
  <si>
    <t>CONCRETAGEM DE SAPATAS, FCK 30 MPA, COM USO DE BOMBA  LANÇAMENTO, ADENSAMENTO E ACABAMENTO. AF_11/2016</t>
  </si>
  <si>
    <t>ELETRODUTO FLEXÍVEL CORRUGADO, PVC, DN 25 MM (3/4"), PARA CIRCUITOS TERMINAIS, INSTALADO EM FORRO - FORNECIMENTO E INSTALAÇÃO. AF_12/2015</t>
  </si>
  <si>
    <t>CABO DE COBRE FLEXÍVEL ISOLADO, 1,5 MM², ANTI-CHAMA 450/750 V, PARA CIRCUITOS TERMINAIS - FORNECIMENTO E INSTALAÇÃO. AF_12/2015</t>
  </si>
  <si>
    <t>CABO DE COBRE FLEXÍVEL ISOLADO, 2,5 MM², ANTI-CHAMA 450/750 V, PARA CIRCUITOS TERMINAIS - FORNECIMENTO E INSTALAÇÃO. AF_12/2015</t>
  </si>
  <si>
    <t>CAIXA OCTOGONAL 4" X 4", PVC, INSTALADA EM LAJE - FORNECIMENTO E INSTALAÇÃO. AF_12/2015</t>
  </si>
  <si>
    <t>CAIXA RETANGULAR 4" X 2" ALTA (2,00 M DO PISO), PVC, INSTALADA EM PAREDE - FORNECIMENTO E INSTALAÇÃO. AF_12/2015</t>
  </si>
  <si>
    <t>DISJUNTOR MONOPOLAR TIPO DIN, CORRENTE NOMINAL DE 10A - FORNECIMENTO E INSTALAÇÃO. AF_10/2020</t>
  </si>
  <si>
    <t>DISJUNTOR MONOPOLAR TIPO DIN, CORRENTE NOMINAL DE 20A - FORNECIMENTO E INSTALAÇÃO. AF_10/2020</t>
  </si>
  <si>
    <t>QUADRO DE DISTRIBUIÇÃO DE ENERGIA EM CHAPA DE AÇO GALVANIZADO, DE EMBUTIR, COM BARRAMENTO TRIFÁSICO, PARA 12 DISJUNTORES DIN 100A - FORNECIMENTO E INSTALAÇÃO. AF_10/2020</t>
  </si>
  <si>
    <t>SUPORTE PARAFUSADO COM PLACA DE ENCAIXE 4" X 2" ALTO (2,00 M DO PISO) PARA PONTO ELÉTRICO - FORNECIMENTO E INSTALAÇÃO. AF_12/2015</t>
  </si>
  <si>
    <t>TOMADA ALTA DE EMBUTIR (1 MÓDULO), 2P+T 20 A, SEM SUPORTE E SEM PLACA - FORNECIMENTO E INSTALAÇÃO. AF_12/2015</t>
  </si>
  <si>
    <t>LÂMPADA COMPACTA FLUORESCENTE DE 15 W, BASE E27 - FORNECIMENTO E INSTALAÇÃO. AF_02/2020</t>
  </si>
  <si>
    <t>LÂMPADA COMPACTA FLUORESCENTE DE 20 W, BASE E27 - FORNECIMENTO E INSTALAÇÃO. AF_02/2020</t>
  </si>
  <si>
    <t>RELÉ FOTOELÉTRICO PARA COMANDO DE ILUMINAÇÃO EXTERNA 1000 W - FORNECIMENTO E INSTALAÇÃO. AF_08/2020</t>
  </si>
  <si>
    <t>FABRICAÇÃO, MONTAGEM E DESMONTAGEM DE FÔRMA PARA BLOCO DE COROAMENTO, EM MADEIRA SERRADA, E=25 MM, 1 UTILIZAÇÃO. AF_06/2017</t>
  </si>
  <si>
    <t>LIMPEZA DE SUPERFÍCIE COM JATO DE ALTA PRESSÃO. AF_04/2019</t>
  </si>
  <si>
    <t>AUXILIAR DE LABORATÓRIO COM ENCARGOS COMPLEMENTARES</t>
  </si>
  <si>
    <t>CARPINTEIRO DE FORMAS COM ENCARGOS COMPLEMENTARES</t>
  </si>
  <si>
    <t>PEDREIRO COM ENCARGOS COMPLEMENTARES</t>
  </si>
  <si>
    <t>SERVENTE COM ENCARGOS COMPLEMENTARES</t>
  </si>
  <si>
    <t>TÉCNICO DE LABORATÓRIO COM ENCARGOS COMPLEMENTARES</t>
  </si>
  <si>
    <t>TOPOGRAFO COM ENCARGOS COMPLEMENTARES</t>
  </si>
  <si>
    <t>SINAPI INSUMOS</t>
  </si>
  <si>
    <t>1.1.2</t>
  </si>
  <si>
    <t>COMPOSIÇÕES</t>
  </si>
  <si>
    <t>1.1.3</t>
  </si>
  <si>
    <t>1.1.4</t>
  </si>
  <si>
    <t>1.2.2</t>
  </si>
  <si>
    <t xml:space="preserve">M2    </t>
  </si>
  <si>
    <t xml:space="preserve">M     </t>
  </si>
  <si>
    <t xml:space="preserve">M3    </t>
  </si>
  <si>
    <t xml:space="preserve">MES   </t>
  </si>
  <si>
    <t>SERVIÇOS PRELIMINARES E CANTEIRO DE OBRAS</t>
  </si>
  <si>
    <t>ADMINISTRAÇÃO GERAL</t>
  </si>
  <si>
    <t>Duração da obra</t>
  </si>
  <si>
    <t>Refeitório</t>
  </si>
  <si>
    <t>Duração de obra</t>
  </si>
  <si>
    <t>Placa de obra</t>
  </si>
  <si>
    <t>INFRAESTRUTURA</t>
  </si>
  <si>
    <t>LOCAÇÃO DE OBRA</t>
  </si>
  <si>
    <t>Locação de obra</t>
  </si>
  <si>
    <t xml:space="preserve">FUNDAÇÕES </t>
  </si>
  <si>
    <t>COMP04</t>
  </si>
  <si>
    <t>TUBOS, CONEXÕES E ACESSÓRIOS - FORNECIMENTO E INSTALAÇÃO</t>
  </si>
  <si>
    <t>CONCRETO USINADO BOMBEAVEL, CLASSE DE RESISTENCIA C25, COM BRITA 0 E 1, SLUMP = 100 +/- 20 MM, INCLUI SERVICO DE BOMBEAMENTO (NBR 8953)</t>
  </si>
  <si>
    <t>LAJE PRE-MOLDADA CONVENCIONAL (LAJOTAS + VIGOTAS) PARA PISO, UNIDIRECIONAL, SOBRECARGA DE 350 KG/M2, VAO ATE 4,50 M (SEM COLOCACAO)</t>
  </si>
  <si>
    <t>TABUA  NAO  APARELHADA  *2,5 X 20* CM, EM MACARANDUBA, ANGELIM OU EQUIVALENTE DA REGIAO - BRUTA</t>
  </si>
  <si>
    <t>TELA PLASTICA LARANJA, TIPO TAPUME PARA SINALIZACAO, MALHA RETANGULAR, ROLO 1.20 X 50 M (L X C)</t>
  </si>
  <si>
    <t>INSTALAÇÕES ELÉTRICAS</t>
  </si>
  <si>
    <t>MEDIANA</t>
  </si>
  <si>
    <t>Tomada hexagonal (NBR 14136) (2) 2P+T 20A</t>
  </si>
  <si>
    <t>2.2</t>
  </si>
  <si>
    <t>2.2.1</t>
  </si>
  <si>
    <t>2.2.2</t>
  </si>
  <si>
    <t>2.2.3</t>
  </si>
  <si>
    <t>2.2.4</t>
  </si>
  <si>
    <t>2.2.5</t>
  </si>
  <si>
    <t>2.2.6</t>
  </si>
  <si>
    <t>2.2.7</t>
  </si>
  <si>
    <t>2.2.8</t>
  </si>
  <si>
    <t>3.1</t>
  </si>
  <si>
    <t>3.1.1</t>
  </si>
  <si>
    <t>3.2</t>
  </si>
  <si>
    <t>3.2.1</t>
  </si>
  <si>
    <t>4.1</t>
  </si>
  <si>
    <t>4.1.1</t>
  </si>
  <si>
    <t>5.1</t>
  </si>
  <si>
    <t>5.1.1</t>
  </si>
  <si>
    <t>E9093</t>
  </si>
  <si>
    <t>Veículo leve - 53 kW (sem motorista)</t>
  </si>
  <si>
    <t>E9506</t>
  </si>
  <si>
    <t>Caminhão basculante com capacidade de 6 m³ - 136 Kw</t>
  </si>
  <si>
    <t>E9665</t>
  </si>
  <si>
    <t>Cavalo mecânico com semirreboque com capacidade de 22 t - 240 Kw</t>
  </si>
  <si>
    <t>E9526</t>
  </si>
  <si>
    <t>Retroescavadeira de pneus com capacidade de 0,76 m³ - 58 kW</t>
  </si>
  <si>
    <t>COMP02</t>
  </si>
  <si>
    <t>MOBILIZAÇÃO DE EQUIPAMENTOS</t>
  </si>
  <si>
    <t>VB</t>
  </si>
  <si>
    <t>SICRO EQUIPAMENTOS</t>
  </si>
  <si>
    <t>COMP03</t>
  </si>
  <si>
    <t>DESMOBILIZAÇÃO DE EQUIPAMENTOS</t>
  </si>
  <si>
    <t>Mobilização de equipamentos</t>
  </si>
  <si>
    <t>Desmobilização de equipamentos</t>
  </si>
  <si>
    <t>2.2.9</t>
  </si>
  <si>
    <t>4.1.2</t>
  </si>
  <si>
    <t>4.1.3</t>
  </si>
  <si>
    <t>4.1.4</t>
  </si>
  <si>
    <t>1.1.5</t>
  </si>
  <si>
    <t>1.1.6</t>
  </si>
  <si>
    <t>83.102.764/0001-15</t>
  </si>
  <si>
    <t>2.2.10</t>
  </si>
  <si>
    <t>2.2.11</t>
  </si>
  <si>
    <t>2.2.12</t>
  </si>
  <si>
    <t>2.2.13</t>
  </si>
  <si>
    <t>2.2.14</t>
  </si>
  <si>
    <t>2.2.15</t>
  </si>
  <si>
    <t>2.2.16</t>
  </si>
  <si>
    <t>2.2.17</t>
  </si>
  <si>
    <t>2.2.19</t>
  </si>
  <si>
    <t>2.2.20</t>
  </si>
  <si>
    <t>2.2.18</t>
  </si>
  <si>
    <t>conf. Projeto</t>
  </si>
  <si>
    <t>blocos de 50x50cm</t>
  </si>
  <si>
    <t>blocos de 80x80cm</t>
  </si>
  <si>
    <t>blocos de 110x50cm</t>
  </si>
  <si>
    <t>laje maciça L1 + L2</t>
  </si>
  <si>
    <t xml:space="preserve">conf. Projeto </t>
  </si>
  <si>
    <t>blocos de coroamento</t>
  </si>
  <si>
    <t>vigas baldrame</t>
  </si>
  <si>
    <t>sapatas</t>
  </si>
  <si>
    <t>base para letreiros</t>
  </si>
  <si>
    <t>Laje maciça</t>
  </si>
  <si>
    <t>ESTRUTURA METÁLICA</t>
  </si>
  <si>
    <t>PÓRTICO</t>
  </si>
  <si>
    <t>Portal</t>
  </si>
  <si>
    <t>LETREIRO</t>
  </si>
  <si>
    <t>Letreiro</t>
  </si>
  <si>
    <t>4.1.5</t>
  </si>
  <si>
    <t>4.1.6</t>
  </si>
  <si>
    <t>4.1.7</t>
  </si>
  <si>
    <t>4.1.8</t>
  </si>
  <si>
    <t>4.1.9</t>
  </si>
  <si>
    <t>4.1.10</t>
  </si>
  <si>
    <t>4.1.11</t>
  </si>
  <si>
    <t>4.1.12</t>
  </si>
  <si>
    <t>4.1.13</t>
  </si>
  <si>
    <t>1.5mm - amarelo</t>
  </si>
  <si>
    <t>1.5mm - azul</t>
  </si>
  <si>
    <t>1.5mm - verde-amarelo</t>
  </si>
  <si>
    <t>2.5mm - azul</t>
  </si>
  <si>
    <t>2.5mm - branco</t>
  </si>
  <si>
    <t>2.5mm - verde-amarelo</t>
  </si>
  <si>
    <t>Caixa pvc 4x2"</t>
  </si>
  <si>
    <t>fotocélula</t>
  </si>
  <si>
    <t>10 A</t>
  </si>
  <si>
    <t>20 A</t>
  </si>
  <si>
    <t>Eletroduto leve 3/4"</t>
  </si>
  <si>
    <t>Ponto de luz</t>
  </si>
  <si>
    <t>luz 15 w</t>
  </si>
  <si>
    <t>luz 20 w</t>
  </si>
  <si>
    <t>Quadro de disjuntores</t>
  </si>
  <si>
    <t>LIMPEZA DE OBRA</t>
  </si>
  <si>
    <t>LIMPEZA DO PORTAL E LETREIROS</t>
  </si>
  <si>
    <t>limpeza do portal + letreiros</t>
  </si>
  <si>
    <t>LOCOMOÇÃO DE PESSOAL ADMINISTRATIVO</t>
  </si>
  <si>
    <t>SERVIÇOS DE APOIO ESTRATÉGICO E LOGÍSTICA DA OBRA</t>
  </si>
  <si>
    <t>E9515</t>
  </si>
  <si>
    <t>E9540</t>
  </si>
  <si>
    <t>Escavadeira hidráulica sobre esteiras com caçamba com capacidade de 1,56 m³ - 118 Kw</t>
  </si>
  <si>
    <t>Trator de esteiras com lâmina - 112 Kw</t>
  </si>
  <si>
    <t>LAJE PRE-MOLDADA CONVENCIONAL (LAJOTAS + VIGOTAS) PARA PISO, UNIDIRECIONAL, SOBRECARGA DE 350 KG/M2, VAO ATE 4,50 M (SEM ESCORAMENTO)</t>
  </si>
  <si>
    <t>MONTAGEM DE PORTAL METÁLICO COM FECHAMENTO EM ACM - FORNECIMENTO E INSTALAÇÃO</t>
  </si>
  <si>
    <t>MED02</t>
  </si>
  <si>
    <t>MONTAGEM DE LETREIRO METÁLICO COM FECHAMENTO EM ACM - FORNECIMENTO E INSTALAÇÃO</t>
  </si>
  <si>
    <t>MÊS 04</t>
  </si>
  <si>
    <t>Sapatas</t>
  </si>
  <si>
    <t>COMP05</t>
  </si>
  <si>
    <t>CONCRETAGEM DE VIGAS E LAJES, FCK=25 MPA, PARA LAJES MACIÇAS OU NERVURADAS COM USO DE BOMBA EM EDIFICAÇÃO COM ÁREA MÉDIA DE LAJES MAIOR QUE 20 M² - LANÇAMENTO, ADENSAMENTO E ACABAMENTO. AF_12/2015</t>
  </si>
  <si>
    <t xml:space="preserve">M3 </t>
  </si>
  <si>
    <t>2.2.21</t>
  </si>
  <si>
    <t>2.2.22</t>
  </si>
  <si>
    <t>2.2.23</t>
  </si>
  <si>
    <t>PORTAL DE TIMBÓ</t>
  </si>
  <si>
    <t>MUNICIPIO DE TIMBÓ</t>
  </si>
  <si>
    <t>Rodovia SC477, trecho entre Timbó SC- Indaial SC, Km 192,7 ambos os lados</t>
  </si>
  <si>
    <t>CONCRETAGEM DE LAJES EM EDIFICAÇÕES UNIFAMILIARES FEITAS COM SISTEMA DE FÔRMAS MANUSEÁVEIS, COM CONCRETO USINADO BOMBEÁVEL FCK 25 MPA - LANÇAMENTO, ADENSAMENTO E ACABAMENTO (EXCLUSIVE BOMBA LANÇA). AF_10/2021</t>
  </si>
  <si>
    <t>LOCACAO DE CONTAINER 2,30 X 4,30 M, ALT. 2,50 M, PARA SANITARIO, COM 3 BACIAS, 4 CHUVEIROS, 1 LAVATORIO E 1 MICTORIO (NAO INCLUI MOBILIZACAO/DESMOBILIZACAO)</t>
  </si>
  <si>
    <t>PLACA DE OBRA (PARA CONSTRUCAO CIVIL) EM CHAPA GALVANIZADA *N. 22*, ADESIVADA, DE *2,4 X 1,2* M (SEM POSTES PARA FIXACAO)</t>
  </si>
  <si>
    <t>SINAPI SC - Não Desonerado: MARÇO/2022</t>
  </si>
  <si>
    <t>SICRO SC - Não Desonerado: OUTUBRO/2021</t>
  </si>
  <si>
    <t>REVESTIMENTOS</t>
  </si>
  <si>
    <t>COMP06</t>
  </si>
  <si>
    <t>M²</t>
  </si>
  <si>
    <t>PINO DE ACO COM ARRUELA CONICA, DIAMETRO ARRUELA = *23* MM E COMP HASTE = *27* MM (ACAO INDIRETA)</t>
  </si>
  <si>
    <t>PERFIL GUIA, FORMATO U, EM ACO ZINCADO, PARA ESTRUTURA PAREDE DRYWALL, E = 0,5 MM, 70 X 3000 MM (L X C)</t>
  </si>
  <si>
    <t>PERFIL MONTANTE, FORMATO C, EM ACO ZINCADO, PARA ESTRUTURA PAREDE DRYWALL, E = 0,5 MM, 70 X 3000 MM (L X C)</t>
  </si>
  <si>
    <t>FITA DE PAPEL MICROPERFURADO, 50 X 150 MM, PARA TRATAMENTO DE JUNTAS DE CHAPA DE GESSO PARA DRYWALL</t>
  </si>
  <si>
    <t>FITA DE PAPEL REFORCADA COM LAMINA DE METAL PARA REFORCO DE CANTOS DE CHAPA DE GESSO PARA DRYWALL</t>
  </si>
  <si>
    <t>MASSA DE REJUNTE EM PO PARA DRYWALL, A BASE DE GESSO, SECAGEM RAPIDA, PARA TRATAMENTO DE JUNTAS DE CHAPA DE GESSO (NECESSITA ADICAO DE AGUA)</t>
  </si>
  <si>
    <t>PARAFUSO DRY WALL, EM ACO FOSFATIZADO, CABECA TROMBETA E PONTA AGULHA (TA), COMPRIMENTO 25 MM</t>
  </si>
  <si>
    <t>PARAFUSO DRY WALL, EM ACO ZINCADO, CABECA LENTILHA E PONTA BROCA (LB), LARGURA 4,2 MM, COMPRIMENTO 13 MM</t>
  </si>
  <si>
    <t>MONTADOR DE ESTRUTURA METÁLICA COM ENCARGOS COMPLEMENTARES</t>
  </si>
  <si>
    <t>CENTO</t>
  </si>
  <si>
    <t xml:space="preserve">UM </t>
  </si>
  <si>
    <t>PLACA CIMENTICIA LISA E = 10 MM, DE 1,20 X *2,50* M (SEM AMIANTO)</t>
  </si>
  <si>
    <t>PAREDE COM SISTEMA EM PLACAS CIMENTÍCIAS, USO EXTERNO, E ESTRUTURA METÁLICA COM GUIAS DUPLAS</t>
  </si>
  <si>
    <t>COMP07</t>
  </si>
  <si>
    <t>REVESTIEMNTO EXTERNO DE PAREDE COM SISTEMA EM TIJOLO CERÂMICO LAMINADO 5,5X11X23CM</t>
  </si>
  <si>
    <t xml:space="preserve">PEDREIRO COM ENCARGOS COMPLEMENTARES </t>
  </si>
  <si>
    <t>TIJOLO CERAMICO LAMINADO 5,5 X 11 X 23 CM (L X A X C)</t>
  </si>
  <si>
    <t>ARGAMASSA COLANTE TIPO AC III E</t>
  </si>
  <si>
    <t>MONTAGEM DE PORTAL METÁLICO  - FORNECIMENTO E INSTALAÇÃO</t>
  </si>
  <si>
    <t>3.3</t>
  </si>
  <si>
    <t>3.3.1</t>
  </si>
  <si>
    <t>3.3.2</t>
  </si>
  <si>
    <t>Fechamento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</si>
</sst>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2]* #,##0.00_);_([$€-2]* \(#,##0.00\);_([$€-2]* &quot;-&quot;??_)"/>
    <numFmt numFmtId="167" formatCode="_(&quot;$&quot;* #,##0.00_);_(&quot;$&quot;* \(#,##0.00\);_(&quot;$&quot;* &quot;-&quot;??_);_(@_)"/>
    <numFmt numFmtId="168" formatCode="0.000"/>
  </numFmts>
  <fonts count="63">
    <font>
      <sz val="11"/>
      <color theme="1"/>
      <name val="Calibri"/>
      <family val="2"/>
    </font>
    <font>
      <sz val="11"/>
      <color indexed="8"/>
      <name val="Calibri"/>
      <family val="2"/>
    </font>
    <font>
      <sz val="9"/>
      <color indexed="8"/>
      <name val="Times New Roman"/>
      <family val="1"/>
    </font>
    <font>
      <sz val="8"/>
      <color indexed="8"/>
      <name val="Times New Roman"/>
      <family val="1"/>
    </font>
    <font>
      <b/>
      <sz val="9"/>
      <name val="Times New Roman"/>
      <family val="1"/>
    </font>
    <font>
      <sz val="8"/>
      <name val="Times New Roman"/>
      <family val="1"/>
    </font>
    <font>
      <b/>
      <sz val="12"/>
      <color indexed="9"/>
      <name val="Times New Roman"/>
      <family val="1"/>
    </font>
    <font>
      <b/>
      <sz val="8"/>
      <color indexed="8"/>
      <name val="Times New Roman"/>
      <family val="1"/>
    </font>
    <font>
      <sz val="10"/>
      <name val="Arial"/>
      <family val="2"/>
    </font>
    <font>
      <b/>
      <sz val="8"/>
      <name val="Times New Roman"/>
      <family val="1"/>
    </font>
    <font>
      <i/>
      <sz val="8"/>
      <name val="Times New Roman"/>
      <family val="1"/>
    </font>
    <font>
      <sz val="8"/>
      <color indexed="10"/>
      <name val="Times New Roman"/>
      <family val="1"/>
    </font>
    <font>
      <b/>
      <sz val="9"/>
      <color indexed="8"/>
      <name val="Times New Roman"/>
      <family val="1"/>
    </font>
    <font>
      <b/>
      <sz val="7"/>
      <name val="Times New Roman"/>
      <family val="1"/>
    </font>
    <font>
      <sz val="8"/>
      <name val="Calibri"/>
      <family val="2"/>
    </font>
    <font>
      <sz val="9"/>
      <name val="Segoe UI"/>
      <family val="2"/>
    </font>
    <font>
      <b/>
      <sz val="9"/>
      <name val="Segoe UI"/>
      <family val="2"/>
    </font>
    <font>
      <sz val="8"/>
      <color indexed="22"/>
      <name val="Times New Roman"/>
      <family val="1"/>
    </font>
    <font>
      <b/>
      <sz val="8"/>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mbria Mat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Times New Roman"/>
      <family val="1"/>
    </font>
    <font>
      <sz val="8"/>
      <color theme="1"/>
      <name val="Times New Roman"/>
      <family val="1"/>
    </font>
    <font>
      <b/>
      <sz val="8"/>
      <color theme="1"/>
      <name val="Times New Roman"/>
      <family val="1"/>
    </font>
    <font>
      <b/>
      <sz val="9"/>
      <color theme="1"/>
      <name val="Times New Roman"/>
      <family val="1"/>
    </font>
    <font>
      <sz val="8"/>
      <color theme="0" tint="-0.1499900072813034"/>
      <name val="Times New Roman"/>
      <family val="1"/>
    </font>
    <font>
      <sz val="8"/>
      <color theme="0" tint="-0.04997999966144562"/>
      <name val="Times New Roman"/>
      <family val="1"/>
    </font>
    <font>
      <b/>
      <sz val="12"/>
      <color theme="0"/>
      <name val="Times New Roman"/>
      <family val="1"/>
    </font>
    <font>
      <b/>
      <sz val="8"/>
      <color rgb="FFFF0000"/>
      <name val="Times New Roman"/>
      <family val="1"/>
    </font>
    <font>
      <sz val="8"/>
      <color rgb="FFFF0000"/>
      <name val="Times New Roman"/>
      <family val="1"/>
    </font>
    <font>
      <sz val="8"/>
      <color rgb="FF000000"/>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1" tint="0.49998000264167786"/>
        <bgColor indexed="64"/>
      </patternFill>
    </fill>
    <fill>
      <patternFill patternType="solid">
        <fgColor theme="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bottom style="thin"/>
    </border>
    <border>
      <left/>
      <right style="thin"/>
      <top/>
      <bottom style="thin"/>
    </border>
    <border>
      <left/>
      <right style="thin"/>
      <top style="thin"/>
      <bottom style="thin"/>
    </border>
    <border>
      <left/>
      <right style="thin"/>
      <top style="thin"/>
      <bottom style="medium"/>
    </border>
    <border>
      <left style="medium"/>
      <right style="medium"/>
      <top style="thin"/>
      <bottom style="hair"/>
    </border>
    <border>
      <left/>
      <right style="thin"/>
      <top style="medium"/>
      <bottom style="thin"/>
    </border>
    <border>
      <left style="thin"/>
      <right/>
      <top style="thin"/>
      <bottom style="thin"/>
    </border>
    <border>
      <left style="medium"/>
      <right style="medium"/>
      <top style="hair"/>
      <bottom style="thin"/>
    </border>
    <border>
      <left/>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166" fontId="8"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2" fillId="30"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31"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3" fillId="32" borderId="0" applyNumberFormat="0" applyBorder="0" applyAlignment="0" applyProtection="0"/>
    <xf numFmtId="0" fontId="44" fillId="21" borderId="5"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43" fontId="0" fillId="0" borderId="0" applyFont="0" applyFill="0" applyBorder="0" applyAlignment="0" applyProtection="0"/>
    <xf numFmtId="165" fontId="8" fillId="0" borderId="0" applyFont="0" applyFill="0" applyBorder="0" applyAlignment="0" applyProtection="0"/>
  </cellStyleXfs>
  <cellXfs count="377">
    <xf numFmtId="0" fontId="0" fillId="0" borderId="0" xfId="0" applyFont="1" applyAlignment="1">
      <alignment/>
    </xf>
    <xf numFmtId="0" fontId="52" fillId="0" borderId="0" xfId="0" applyFont="1" applyAlignment="1">
      <alignment/>
    </xf>
    <xf numFmtId="0" fontId="53" fillId="0" borderId="0" xfId="0" applyFont="1" applyAlignment="1">
      <alignment horizontal="center" vertical="center"/>
    </xf>
    <xf numFmtId="0" fontId="53" fillId="0" borderId="0" xfId="0" applyFont="1" applyAlignment="1">
      <alignment horizontal="left" vertical="center"/>
    </xf>
    <xf numFmtId="0" fontId="54" fillId="33" borderId="0" xfId="0" applyFont="1" applyFill="1" applyAlignment="1">
      <alignment horizontal="center" vertical="center"/>
    </xf>
    <xf numFmtId="0" fontId="54" fillId="34" borderId="0" xfId="0" applyFont="1" applyFill="1" applyAlignment="1">
      <alignment horizontal="center" vertical="center"/>
    </xf>
    <xf numFmtId="2" fontId="53" fillId="0" borderId="0" xfId="0" applyNumberFormat="1" applyFont="1" applyAlignment="1">
      <alignment horizontal="center" vertical="center"/>
    </xf>
    <xf numFmtId="164" fontId="53" fillId="0" borderId="0" xfId="45" applyFont="1" applyAlignment="1">
      <alignment horizontal="center" vertical="center"/>
    </xf>
    <xf numFmtId="0" fontId="9" fillId="0" borderId="0" xfId="50" applyFont="1" applyBorder="1" applyAlignment="1">
      <alignment horizontal="left" wrapText="1"/>
      <protection/>
    </xf>
    <xf numFmtId="165" fontId="5" fillId="0" borderId="0" xfId="70" applyFont="1" applyBorder="1" applyAlignment="1">
      <alignment horizontal="center"/>
    </xf>
    <xf numFmtId="2" fontId="5" fillId="0" borderId="10" xfId="70" applyNumberFormat="1" applyFont="1" applyBorder="1" applyAlignment="1">
      <alignment/>
    </xf>
    <xf numFmtId="0" fontId="9" fillId="0" borderId="0" xfId="50" applyFont="1" applyBorder="1" applyAlignment="1">
      <alignment horizontal="left" vertical="top" wrapText="1"/>
      <protection/>
    </xf>
    <xf numFmtId="0" fontId="9" fillId="0" borderId="0" xfId="50" applyFont="1" applyFill="1" applyBorder="1" applyAlignment="1">
      <alignment horizontal="left" wrapText="1"/>
      <protection/>
    </xf>
    <xf numFmtId="0" fontId="53" fillId="0" borderId="0" xfId="0" applyFont="1" applyAlignment="1">
      <alignment/>
    </xf>
    <xf numFmtId="0" fontId="5" fillId="0" borderId="11" xfId="50" applyFont="1" applyFill="1" applyBorder="1" applyAlignment="1">
      <alignment horizontal="center" vertical="center"/>
      <protection/>
    </xf>
    <xf numFmtId="0" fontId="5" fillId="0" borderId="12" xfId="50" applyFont="1" applyBorder="1">
      <alignment/>
      <protection/>
    </xf>
    <xf numFmtId="10" fontId="5" fillId="0" borderId="12" xfId="50" applyNumberFormat="1" applyFont="1" applyBorder="1" applyAlignment="1">
      <alignment horizontal="center"/>
      <protection/>
    </xf>
    <xf numFmtId="10" fontId="5" fillId="0" borderId="13" xfId="50" applyNumberFormat="1" applyFont="1" applyBorder="1" applyAlignment="1">
      <alignment horizontal="center"/>
      <protection/>
    </xf>
    <xf numFmtId="0" fontId="10" fillId="0" borderId="11" xfId="50" applyFont="1" applyFill="1" applyBorder="1" applyAlignment="1">
      <alignment horizontal="center" vertical="center"/>
      <protection/>
    </xf>
    <xf numFmtId="0" fontId="10" fillId="0" borderId="12" xfId="50" applyFont="1" applyFill="1" applyBorder="1">
      <alignment/>
      <protection/>
    </xf>
    <xf numFmtId="10" fontId="10" fillId="0" borderId="12" xfId="50" applyNumberFormat="1" applyFont="1" applyBorder="1" applyAlignment="1">
      <alignment horizontal="center"/>
      <protection/>
    </xf>
    <xf numFmtId="10" fontId="10" fillId="0" borderId="13" xfId="50" applyNumberFormat="1" applyFont="1" applyBorder="1" applyAlignment="1">
      <alignment horizontal="center"/>
      <protection/>
    </xf>
    <xf numFmtId="0" fontId="5" fillId="0" borderId="0" xfId="50" applyFont="1" applyFill="1">
      <alignment/>
      <protection/>
    </xf>
    <xf numFmtId="0" fontId="5" fillId="0" borderId="14" xfId="50" applyFont="1" applyBorder="1" applyAlignment="1">
      <alignment horizontal="center" vertical="center"/>
      <protection/>
    </xf>
    <xf numFmtId="0" fontId="5" fillId="0" borderId="0" xfId="50" applyFont="1" applyBorder="1" applyAlignment="1">
      <alignment horizontal="left" vertical="center"/>
      <protection/>
    </xf>
    <xf numFmtId="2" fontId="5" fillId="0" borderId="0" xfId="50" applyNumberFormat="1" applyFont="1" applyBorder="1" applyAlignment="1">
      <alignment horizontal="center" vertical="center"/>
      <protection/>
    </xf>
    <xf numFmtId="2" fontId="5" fillId="0" borderId="10" xfId="50" applyNumberFormat="1" applyFont="1" applyBorder="1" applyAlignment="1">
      <alignment horizontal="center" vertical="center"/>
      <protection/>
    </xf>
    <xf numFmtId="0" fontId="5" fillId="0" borderId="0" xfId="50" applyFont="1">
      <alignment/>
      <protection/>
    </xf>
    <xf numFmtId="0" fontId="5" fillId="0" borderId="0" xfId="50" applyFont="1" applyAlignment="1">
      <alignment horizontal="center"/>
      <protection/>
    </xf>
    <xf numFmtId="0" fontId="9" fillId="0" borderId="0" xfId="50" applyFont="1" applyBorder="1" applyAlignment="1">
      <alignment horizontal="right" vertical="center"/>
      <protection/>
    </xf>
    <xf numFmtId="10" fontId="9" fillId="0" borderId="0" xfId="56" applyNumberFormat="1" applyFont="1" applyBorder="1" applyAlignment="1">
      <alignment horizontal="center" vertical="center"/>
    </xf>
    <xf numFmtId="0" fontId="5" fillId="0" borderId="0" xfId="53" applyFont="1" applyBorder="1">
      <alignment/>
      <protection/>
    </xf>
    <xf numFmtId="0" fontId="9" fillId="0" borderId="14" xfId="50" applyFont="1" applyBorder="1">
      <alignment/>
      <protection/>
    </xf>
    <xf numFmtId="0" fontId="5" fillId="0" borderId="0" xfId="50" applyFont="1" applyBorder="1">
      <alignment/>
      <protection/>
    </xf>
    <xf numFmtId="0" fontId="11" fillId="0" borderId="0" xfId="50" applyFont="1">
      <alignment/>
      <protection/>
    </xf>
    <xf numFmtId="0" fontId="5" fillId="0" borderId="14" xfId="50" applyFont="1" applyBorder="1">
      <alignment/>
      <protection/>
    </xf>
    <xf numFmtId="0" fontId="5" fillId="0" borderId="0" xfId="50" applyFont="1" applyBorder="1" applyAlignment="1">
      <alignment horizontal="center"/>
      <protection/>
    </xf>
    <xf numFmtId="2" fontId="5" fillId="0" borderId="10" xfId="50" applyNumberFormat="1" applyFont="1" applyBorder="1">
      <alignment/>
      <protection/>
    </xf>
    <xf numFmtId="0" fontId="5" fillId="0" borderId="15" xfId="50" applyFont="1" applyBorder="1" applyAlignment="1">
      <alignment horizontal="center" vertical="center"/>
      <protection/>
    </xf>
    <xf numFmtId="0" fontId="5" fillId="0" borderId="16" xfId="50" applyFont="1" applyBorder="1" applyAlignment="1">
      <alignment horizontal="left" vertical="center"/>
      <protection/>
    </xf>
    <xf numFmtId="2" fontId="5" fillId="0" borderId="16" xfId="50" applyNumberFormat="1" applyFont="1" applyBorder="1" applyAlignment="1">
      <alignment horizontal="center" vertical="center"/>
      <protection/>
    </xf>
    <xf numFmtId="2" fontId="5" fillId="0" borderId="17" xfId="50" applyNumberFormat="1" applyFont="1" applyBorder="1" applyAlignment="1">
      <alignment horizontal="center" vertical="center"/>
      <protection/>
    </xf>
    <xf numFmtId="0" fontId="5" fillId="0" borderId="0" xfId="50" applyFont="1" applyAlignment="1">
      <alignment horizontal="center" vertical="center"/>
      <protection/>
    </xf>
    <xf numFmtId="0" fontId="5" fillId="0" borderId="0" xfId="50" applyFont="1" applyAlignment="1">
      <alignment horizontal="left" vertical="center"/>
      <protection/>
    </xf>
    <xf numFmtId="2" fontId="5" fillId="0" borderId="0" xfId="50" applyNumberFormat="1" applyFont="1" applyAlignment="1">
      <alignment horizontal="center" vertical="center"/>
      <protection/>
    </xf>
    <xf numFmtId="0" fontId="9" fillId="33" borderId="12" xfId="51" applyFont="1" applyFill="1" applyBorder="1" applyAlignment="1">
      <alignment horizontal="left" vertical="center"/>
      <protection/>
    </xf>
    <xf numFmtId="0" fontId="9" fillId="33" borderId="12" xfId="51" applyFont="1" applyFill="1" applyBorder="1" applyAlignment="1">
      <alignment horizontal="left" vertical="center" wrapText="1"/>
      <protection/>
    </xf>
    <xf numFmtId="2" fontId="9" fillId="33" borderId="12" xfId="51" applyNumberFormat="1" applyFont="1" applyFill="1" applyBorder="1" applyAlignment="1">
      <alignment horizontal="center" vertical="center"/>
      <protection/>
    </xf>
    <xf numFmtId="2" fontId="9" fillId="33" borderId="13" xfId="51" applyNumberFormat="1" applyFont="1" applyFill="1" applyBorder="1" applyAlignment="1">
      <alignment horizontal="center" vertical="center"/>
      <protection/>
    </xf>
    <xf numFmtId="0" fontId="9" fillId="35" borderId="12" xfId="51" applyFont="1" applyFill="1" applyBorder="1" applyAlignment="1">
      <alignment horizontal="left" vertical="center"/>
      <protection/>
    </xf>
    <xf numFmtId="0" fontId="9" fillId="35" borderId="12" xfId="51" applyFont="1" applyFill="1" applyBorder="1" applyAlignment="1">
      <alignment horizontal="left" vertical="center" wrapText="1"/>
      <protection/>
    </xf>
    <xf numFmtId="2" fontId="9" fillId="35" borderId="12" xfId="51" applyNumberFormat="1" applyFont="1" applyFill="1" applyBorder="1" applyAlignment="1">
      <alignment horizontal="center" vertical="center"/>
      <protection/>
    </xf>
    <xf numFmtId="2" fontId="9" fillId="35" borderId="13" xfId="51" applyNumberFormat="1" applyFont="1" applyFill="1" applyBorder="1" applyAlignment="1">
      <alignment horizontal="center" vertical="center"/>
      <protection/>
    </xf>
    <xf numFmtId="0" fontId="5" fillId="0" borderId="12" xfId="51" applyFont="1" applyFill="1" applyBorder="1" applyAlignment="1">
      <alignment horizontal="center" vertical="center"/>
      <protection/>
    </xf>
    <xf numFmtId="2" fontId="5" fillId="0" borderId="12" xfId="51" applyNumberFormat="1" applyFont="1" applyFill="1" applyBorder="1" applyAlignment="1">
      <alignment horizontal="center" vertical="center"/>
      <protection/>
    </xf>
    <xf numFmtId="2" fontId="5" fillId="0" borderId="13" xfId="51" applyNumberFormat="1" applyFont="1" applyFill="1" applyBorder="1" applyAlignment="1">
      <alignment horizontal="center" vertical="center"/>
      <protection/>
    </xf>
    <xf numFmtId="0" fontId="10" fillId="0" borderId="11" xfId="51" applyFont="1" applyFill="1" applyBorder="1" applyAlignment="1">
      <alignment horizontal="left" vertical="center"/>
      <protection/>
    </xf>
    <xf numFmtId="0" fontId="10" fillId="0" borderId="12" xfId="51" applyFont="1" applyFill="1" applyBorder="1" applyAlignment="1">
      <alignment horizontal="center" vertical="center"/>
      <protection/>
    </xf>
    <xf numFmtId="2" fontId="10" fillId="0" borderId="12" xfId="51" applyNumberFormat="1" applyFont="1" applyFill="1" applyBorder="1" applyAlignment="1">
      <alignment horizontal="center" vertical="center"/>
      <protection/>
    </xf>
    <xf numFmtId="0" fontId="53" fillId="0" borderId="18" xfId="0" applyFont="1" applyBorder="1" applyAlignment="1">
      <alignment horizontal="left" vertical="center"/>
    </xf>
    <xf numFmtId="0" fontId="53" fillId="0" borderId="19" xfId="0" applyFont="1" applyBorder="1" applyAlignment="1">
      <alignment horizontal="left" vertical="center"/>
    </xf>
    <xf numFmtId="2" fontId="53" fillId="0" borderId="20" xfId="0" applyNumberFormat="1" applyFont="1" applyBorder="1" applyAlignment="1">
      <alignment horizontal="left" vertical="center"/>
    </xf>
    <xf numFmtId="0" fontId="54" fillId="0" borderId="14" xfId="0" applyFont="1" applyBorder="1" applyAlignment="1">
      <alignment horizontal="left" vertical="center"/>
    </xf>
    <xf numFmtId="0" fontId="53" fillId="0" borderId="0" xfId="0" applyFont="1" applyBorder="1" applyAlignment="1">
      <alignment horizontal="left" vertical="center"/>
    </xf>
    <xf numFmtId="0" fontId="53" fillId="0" borderId="0" xfId="0" applyFont="1" applyBorder="1" applyAlignment="1">
      <alignment horizontal="center" vertical="center"/>
    </xf>
    <xf numFmtId="2" fontId="54" fillId="0" borderId="0" xfId="0" applyNumberFormat="1" applyFont="1" applyBorder="1" applyAlignment="1">
      <alignment horizontal="left" vertical="center"/>
    </xf>
    <xf numFmtId="164" fontId="53" fillId="0" borderId="10" xfId="45" applyFont="1" applyBorder="1" applyAlignment="1">
      <alignment horizontal="left" vertical="center"/>
    </xf>
    <xf numFmtId="0" fontId="53" fillId="0" borderId="14" xfId="0" applyFont="1" applyBorder="1" applyAlignment="1">
      <alignment horizontal="left" vertical="center"/>
    </xf>
    <xf numFmtId="0" fontId="9" fillId="36" borderId="21" xfId="50" applyFont="1" applyFill="1" applyBorder="1" applyAlignment="1">
      <alignment horizontal="center" vertical="center" wrapText="1"/>
      <protection/>
    </xf>
    <xf numFmtId="0" fontId="9" fillId="36" borderId="22" xfId="50" applyFont="1" applyFill="1" applyBorder="1" applyAlignment="1">
      <alignment horizontal="center" vertical="center" wrapText="1"/>
      <protection/>
    </xf>
    <xf numFmtId="2" fontId="9" fillId="36" borderId="22" xfId="50" applyNumberFormat="1" applyFont="1" applyFill="1" applyBorder="1" applyAlignment="1">
      <alignment horizontal="center" vertical="center" wrapText="1"/>
      <protection/>
    </xf>
    <xf numFmtId="2" fontId="9" fillId="36" borderId="23" xfId="50" applyNumberFormat="1" applyFont="1" applyFill="1" applyBorder="1" applyAlignment="1">
      <alignment horizontal="center" vertical="center" wrapText="1"/>
      <protection/>
    </xf>
    <xf numFmtId="0" fontId="53" fillId="0" borderId="16" xfId="0" applyFont="1" applyBorder="1" applyAlignment="1">
      <alignment horizontal="center" vertical="center"/>
    </xf>
    <xf numFmtId="0" fontId="53" fillId="0" borderId="16" xfId="0" applyFont="1" applyBorder="1" applyAlignment="1">
      <alignment horizontal="left" vertical="center"/>
    </xf>
    <xf numFmtId="2" fontId="53" fillId="0" borderId="16" xfId="0" applyNumberFormat="1" applyFont="1" applyBorder="1" applyAlignment="1">
      <alignment horizontal="center" vertical="center"/>
    </xf>
    <xf numFmtId="164" fontId="53" fillId="0" borderId="16" xfId="45" applyFont="1" applyBorder="1" applyAlignment="1">
      <alignment horizontal="center" vertical="center"/>
    </xf>
    <xf numFmtId="164" fontId="53" fillId="0" borderId="17" xfId="45"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2" fontId="53" fillId="0" borderId="19" xfId="0" applyNumberFormat="1" applyFont="1" applyBorder="1" applyAlignment="1">
      <alignment horizontal="center" vertical="center"/>
    </xf>
    <xf numFmtId="164" fontId="53" fillId="0" borderId="19" xfId="45" applyFont="1" applyBorder="1" applyAlignment="1">
      <alignment horizontal="center" vertical="center"/>
    </xf>
    <xf numFmtId="164" fontId="53" fillId="0" borderId="20" xfId="45" applyFont="1" applyBorder="1" applyAlignment="1">
      <alignment horizontal="center" vertical="center"/>
    </xf>
    <xf numFmtId="164" fontId="53" fillId="0" borderId="0" xfId="45" applyFont="1" applyBorder="1" applyAlignment="1">
      <alignment horizontal="center" vertical="center"/>
    </xf>
    <xf numFmtId="164" fontId="53" fillId="0" borderId="10" xfId="45" applyFont="1" applyBorder="1" applyAlignment="1">
      <alignment horizontal="center" vertical="center"/>
    </xf>
    <xf numFmtId="0" fontId="53" fillId="0" borderId="14" xfId="0" applyFont="1" applyBorder="1" applyAlignment="1">
      <alignment horizontal="center" vertical="center"/>
    </xf>
    <xf numFmtId="2" fontId="53" fillId="0" borderId="0" xfId="0" applyNumberFormat="1" applyFont="1" applyBorder="1" applyAlignment="1">
      <alignment horizontal="center" vertical="center"/>
    </xf>
    <xf numFmtId="10" fontId="53" fillId="0" borderId="0" xfId="45" applyNumberFormat="1" applyFont="1" applyBorder="1" applyAlignment="1">
      <alignment horizontal="left" vertical="center"/>
    </xf>
    <xf numFmtId="0" fontId="53" fillId="0" borderId="10" xfId="0" applyFont="1" applyBorder="1" applyAlignment="1">
      <alignment horizontal="center" vertical="center"/>
    </xf>
    <xf numFmtId="2" fontId="53" fillId="0" borderId="17" xfId="0" applyNumberFormat="1" applyFont="1" applyBorder="1" applyAlignment="1">
      <alignment horizontal="left" vertical="center"/>
    </xf>
    <xf numFmtId="0" fontId="53" fillId="0" borderId="19" xfId="0" applyFont="1" applyBorder="1" applyAlignment="1">
      <alignment/>
    </xf>
    <xf numFmtId="0" fontId="53" fillId="0" borderId="20" xfId="0" applyFont="1" applyBorder="1" applyAlignment="1">
      <alignment/>
    </xf>
    <xf numFmtId="0" fontId="53" fillId="0" borderId="0" xfId="0" applyFont="1" applyBorder="1" applyAlignment="1">
      <alignment/>
    </xf>
    <xf numFmtId="0" fontId="53" fillId="0" borderId="10" xfId="0" applyFont="1" applyBorder="1" applyAlignment="1">
      <alignment/>
    </xf>
    <xf numFmtId="10" fontId="53" fillId="0" borderId="0" xfId="55" applyNumberFormat="1" applyFont="1" applyBorder="1" applyAlignment="1">
      <alignment horizontal="left" vertical="center"/>
    </xf>
    <xf numFmtId="0" fontId="53" fillId="0" borderId="14" xfId="0" applyFont="1" applyBorder="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0" borderId="0" xfId="0" applyFont="1" applyFill="1" applyAlignment="1">
      <alignment/>
    </xf>
    <xf numFmtId="2" fontId="9" fillId="0" borderId="12" xfId="51" applyNumberFormat="1" applyFont="1" applyFill="1" applyBorder="1" applyAlignment="1">
      <alignment horizontal="right" vertical="center"/>
      <protection/>
    </xf>
    <xf numFmtId="0" fontId="5" fillId="0" borderId="12" xfId="51" applyNumberFormat="1" applyFont="1" applyFill="1" applyBorder="1" applyAlignment="1">
      <alignment horizontal="center" vertical="center"/>
      <protection/>
    </xf>
    <xf numFmtId="0" fontId="5" fillId="0" borderId="12" xfId="51" applyNumberFormat="1" applyFont="1" applyFill="1" applyBorder="1" applyAlignment="1">
      <alignment horizontal="left" vertical="center" wrapText="1"/>
      <protection/>
    </xf>
    <xf numFmtId="164" fontId="9" fillId="0" borderId="13" xfId="45" applyFont="1" applyFill="1" applyBorder="1" applyAlignment="1">
      <alignment horizontal="center" vertical="center"/>
    </xf>
    <xf numFmtId="0" fontId="5" fillId="0" borderId="11" xfId="51" applyNumberFormat="1" applyFont="1" applyFill="1" applyBorder="1" applyAlignment="1">
      <alignment horizontal="center" vertical="center" wrapText="1"/>
      <protection/>
    </xf>
    <xf numFmtId="164" fontId="5" fillId="0" borderId="13" xfId="45" applyFont="1" applyFill="1" applyBorder="1" applyAlignment="1">
      <alignment horizontal="center" vertical="center"/>
    </xf>
    <xf numFmtId="0" fontId="9" fillId="33" borderId="11" xfId="0" applyNumberFormat="1" applyFont="1" applyFill="1" applyBorder="1" applyAlignment="1">
      <alignment horizontal="center" vertical="center"/>
    </xf>
    <xf numFmtId="0" fontId="9" fillId="33" borderId="12" xfId="0" applyNumberFormat="1" applyFont="1" applyFill="1" applyBorder="1" applyAlignment="1">
      <alignment horizontal="center" vertical="center"/>
    </xf>
    <xf numFmtId="0" fontId="9" fillId="33" borderId="12" xfId="51" applyNumberFormat="1" applyFont="1" applyFill="1" applyBorder="1" applyAlignment="1">
      <alignment horizontal="center" vertical="center"/>
      <protection/>
    </xf>
    <xf numFmtId="0" fontId="9" fillId="33" borderId="13" xfId="51" applyNumberFormat="1" applyFont="1" applyFill="1" applyBorder="1" applyAlignment="1">
      <alignment horizontal="center" vertical="center"/>
      <protection/>
    </xf>
    <xf numFmtId="0" fontId="53" fillId="0" borderId="0" xfId="0" applyFont="1" applyAlignment="1">
      <alignment horizontal="center"/>
    </xf>
    <xf numFmtId="0" fontId="5" fillId="0" borderId="0" xfId="51" applyNumberFormat="1" applyFont="1" applyFill="1" applyBorder="1" applyAlignment="1">
      <alignment horizontal="left" vertical="center" wrapText="1"/>
      <protection/>
    </xf>
    <xf numFmtId="2" fontId="4" fillId="36" borderId="12" xfId="51" applyNumberFormat="1" applyFont="1" applyFill="1" applyBorder="1" applyAlignment="1">
      <alignment horizontal="center" vertical="center"/>
      <protection/>
    </xf>
    <xf numFmtId="0" fontId="53" fillId="0" borderId="0" xfId="0" applyFont="1" applyBorder="1" applyAlignment="1">
      <alignment horizontal="center"/>
    </xf>
    <xf numFmtId="0" fontId="53" fillId="0" borderId="16" xfId="0" applyFont="1" applyBorder="1" applyAlignment="1">
      <alignment horizontal="center"/>
    </xf>
    <xf numFmtId="0" fontId="53" fillId="0" borderId="19" xfId="0" applyNumberFormat="1" applyFont="1" applyBorder="1" applyAlignment="1">
      <alignment horizontal="center" vertical="center"/>
    </xf>
    <xf numFmtId="0" fontId="53" fillId="0" borderId="19" xfId="0" applyNumberFormat="1" applyFont="1" applyBorder="1" applyAlignment="1">
      <alignment horizontal="left" vertical="center"/>
    </xf>
    <xf numFmtId="0" fontId="53" fillId="0" borderId="19" xfId="45" applyNumberFormat="1" applyFont="1" applyBorder="1" applyAlignment="1">
      <alignment horizontal="center" vertical="center"/>
    </xf>
    <xf numFmtId="0" fontId="53" fillId="0" borderId="20" xfId="45" applyNumberFormat="1" applyFont="1" applyBorder="1" applyAlignment="1">
      <alignment horizontal="center" vertical="center"/>
    </xf>
    <xf numFmtId="0" fontId="53" fillId="0" borderId="0" xfId="0" applyNumberFormat="1" applyFont="1" applyAlignment="1">
      <alignment horizontal="center" vertical="center"/>
    </xf>
    <xf numFmtId="0" fontId="54" fillId="0" borderId="0" xfId="0" applyNumberFormat="1" applyFont="1" applyBorder="1" applyAlignment="1">
      <alignment horizontal="left" vertical="center"/>
    </xf>
    <xf numFmtId="0" fontId="53" fillId="0" borderId="0" xfId="0" applyNumberFormat="1" applyFont="1" applyBorder="1" applyAlignment="1">
      <alignment horizontal="left" vertical="center"/>
    </xf>
    <xf numFmtId="0" fontId="53" fillId="0" borderId="0" xfId="45" applyNumberFormat="1" applyFont="1" applyBorder="1" applyAlignment="1">
      <alignment horizontal="center" vertical="center"/>
    </xf>
    <xf numFmtId="0" fontId="53" fillId="0" borderId="10" xfId="45" applyNumberFormat="1" applyFont="1" applyBorder="1" applyAlignment="1">
      <alignment horizontal="center" vertical="center"/>
    </xf>
    <xf numFmtId="0" fontId="53" fillId="0" borderId="0" xfId="0" applyNumberFormat="1" applyFont="1" applyBorder="1" applyAlignment="1">
      <alignment horizontal="center" vertical="center"/>
    </xf>
    <xf numFmtId="0" fontId="53" fillId="0" borderId="18" xfId="0" applyNumberFormat="1" applyFont="1" applyBorder="1" applyAlignment="1">
      <alignment horizontal="center" vertical="center"/>
    </xf>
    <xf numFmtId="0" fontId="54" fillId="0" borderId="14" xfId="0" applyNumberFormat="1" applyFont="1" applyBorder="1" applyAlignment="1">
      <alignment horizontal="center" vertical="center"/>
    </xf>
    <xf numFmtId="0" fontId="53" fillId="0" borderId="14" xfId="0" applyNumberFormat="1" applyFont="1" applyBorder="1" applyAlignment="1">
      <alignment horizontal="center" vertical="center"/>
    </xf>
    <xf numFmtId="0" fontId="53" fillId="0" borderId="15" xfId="0" applyFont="1" applyBorder="1" applyAlignment="1">
      <alignment horizontal="center" vertical="center"/>
    </xf>
    <xf numFmtId="168" fontId="9" fillId="33" borderId="12" xfId="51" applyNumberFormat="1" applyFont="1" applyFill="1" applyBorder="1" applyAlignment="1">
      <alignment horizontal="center" vertical="center"/>
      <protection/>
    </xf>
    <xf numFmtId="168" fontId="5" fillId="0" borderId="12" xfId="51" applyNumberFormat="1" applyFont="1" applyFill="1" applyBorder="1" applyAlignment="1">
      <alignment horizontal="center" vertical="center"/>
      <protection/>
    </xf>
    <xf numFmtId="168" fontId="53" fillId="0" borderId="0" xfId="0" applyNumberFormat="1" applyFont="1" applyBorder="1" applyAlignment="1">
      <alignment/>
    </xf>
    <xf numFmtId="168" fontId="53" fillId="0" borderId="16" xfId="0" applyNumberFormat="1" applyFont="1" applyBorder="1" applyAlignment="1">
      <alignment/>
    </xf>
    <xf numFmtId="168" fontId="53" fillId="0" borderId="0" xfId="0" applyNumberFormat="1" applyFont="1" applyAlignment="1">
      <alignment/>
    </xf>
    <xf numFmtId="0" fontId="9" fillId="33" borderId="12" xfId="0" applyNumberFormat="1"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4" xfId="0" applyFont="1" applyFill="1" applyBorder="1" applyAlignment="1">
      <alignment horizontal="center" vertical="center"/>
    </xf>
    <xf numFmtId="0" fontId="53" fillId="34" borderId="24" xfId="0" applyFont="1" applyFill="1" applyBorder="1" applyAlignment="1">
      <alignment horizontal="left" vertical="center" wrapText="1"/>
    </xf>
    <xf numFmtId="0" fontId="53" fillId="34" borderId="24" xfId="0" applyNumberFormat="1" applyFont="1" applyFill="1" applyBorder="1" applyAlignment="1">
      <alignment horizontal="center" vertical="center"/>
    </xf>
    <xf numFmtId="2" fontId="53" fillId="34" borderId="24" xfId="0" applyNumberFormat="1" applyFont="1" applyFill="1" applyBorder="1" applyAlignment="1">
      <alignment horizontal="center" vertical="center"/>
    </xf>
    <xf numFmtId="164" fontId="53" fillId="34" borderId="24" xfId="45" applyFont="1" applyFill="1" applyBorder="1" applyAlignment="1">
      <alignment horizontal="center" vertical="center"/>
    </xf>
    <xf numFmtId="164" fontId="54" fillId="34" borderId="24" xfId="45" applyFont="1" applyFill="1" applyBorder="1" applyAlignment="1">
      <alignment horizontal="right" vertical="center"/>
    </xf>
    <xf numFmtId="0" fontId="52" fillId="36" borderId="25" xfId="0" applyFont="1" applyFill="1" applyBorder="1" applyAlignment="1">
      <alignment horizontal="center" vertical="center"/>
    </xf>
    <xf numFmtId="0" fontId="52" fillId="36" borderId="24" xfId="0" applyFont="1" applyFill="1" applyBorder="1" applyAlignment="1">
      <alignment horizontal="center" vertical="center" wrapText="1"/>
    </xf>
    <xf numFmtId="0" fontId="52" fillId="36" borderId="24" xfId="0" applyFont="1" applyFill="1" applyBorder="1" applyAlignment="1">
      <alignment horizontal="center" vertical="center"/>
    </xf>
    <xf numFmtId="0" fontId="52" fillId="36" borderId="24" xfId="0" applyFont="1" applyFill="1" applyBorder="1" applyAlignment="1">
      <alignment horizontal="left" vertical="center" wrapText="1"/>
    </xf>
    <xf numFmtId="0" fontId="52" fillId="36" borderId="24" xfId="0" applyNumberFormat="1" applyFont="1" applyFill="1" applyBorder="1" applyAlignment="1">
      <alignment horizontal="center" vertical="center"/>
    </xf>
    <xf numFmtId="2" fontId="52" fillId="36" borderId="24" xfId="0" applyNumberFormat="1" applyFont="1" applyFill="1" applyBorder="1" applyAlignment="1">
      <alignment horizontal="center" vertical="center"/>
    </xf>
    <xf numFmtId="164" fontId="52" fillId="36" borderId="24" xfId="45" applyFont="1" applyFill="1" applyBorder="1" applyAlignment="1">
      <alignment horizontal="center" vertical="center"/>
    </xf>
    <xf numFmtId="164" fontId="55" fillId="36" borderId="24" xfId="45" applyFont="1" applyFill="1" applyBorder="1" applyAlignment="1">
      <alignment horizontal="right" vertical="center"/>
    </xf>
    <xf numFmtId="0" fontId="9" fillId="36" borderId="22" xfId="45" applyNumberFormat="1" applyFont="1" applyFill="1" applyBorder="1" applyAlignment="1">
      <alignment horizontal="center" vertical="center"/>
    </xf>
    <xf numFmtId="0" fontId="9" fillId="36" borderId="23" xfId="45" applyNumberFormat="1" applyFont="1" applyFill="1" applyBorder="1" applyAlignment="1">
      <alignment horizontal="center" vertical="center"/>
    </xf>
    <xf numFmtId="0" fontId="9" fillId="0" borderId="14" xfId="50" applyFont="1" applyBorder="1" applyAlignment="1">
      <alignment horizontal="left"/>
      <protection/>
    </xf>
    <xf numFmtId="0" fontId="5" fillId="0" borderId="14" xfId="50" applyFont="1" applyBorder="1" applyAlignment="1">
      <alignment horizontal="left"/>
      <protection/>
    </xf>
    <xf numFmtId="164" fontId="9" fillId="0" borderId="10" xfId="45" applyFont="1" applyFill="1" applyBorder="1" applyAlignment="1">
      <alignment horizontal="center" vertical="center"/>
    </xf>
    <xf numFmtId="0" fontId="53" fillId="0" borderId="11" xfId="0" applyNumberFormat="1" applyFont="1" applyFill="1" applyBorder="1" applyAlignment="1">
      <alignment/>
    </xf>
    <xf numFmtId="0" fontId="9" fillId="0" borderId="12" xfId="51" applyNumberFormat="1" applyFont="1" applyFill="1" applyBorder="1" applyAlignment="1">
      <alignment horizontal="left" vertical="center" wrapText="1"/>
      <protection/>
    </xf>
    <xf numFmtId="0" fontId="9" fillId="0" borderId="12" xfId="51" applyNumberFormat="1" applyFont="1" applyFill="1" applyBorder="1" applyAlignment="1">
      <alignment horizontal="center" vertical="center"/>
      <protection/>
    </xf>
    <xf numFmtId="168" fontId="9" fillId="0" borderId="12" xfId="51" applyNumberFormat="1" applyFont="1" applyFill="1" applyBorder="1" applyAlignment="1">
      <alignment horizontal="center" vertical="center"/>
      <protection/>
    </xf>
    <xf numFmtId="164" fontId="9" fillId="0" borderId="12" xfId="45" applyFont="1" applyFill="1" applyBorder="1" applyAlignment="1">
      <alignment horizontal="center" vertical="center"/>
    </xf>
    <xf numFmtId="164" fontId="54" fillId="35" borderId="24" xfId="45" applyFont="1" applyFill="1" applyBorder="1" applyAlignment="1">
      <alignment horizontal="right" vertical="center"/>
    </xf>
    <xf numFmtId="164" fontId="54" fillId="35" borderId="13" xfId="45" applyFont="1" applyFill="1" applyBorder="1" applyAlignment="1">
      <alignment horizontal="right" vertical="center"/>
    </xf>
    <xf numFmtId="0" fontId="53" fillId="0" borderId="0" xfId="0" applyFont="1" applyFill="1" applyAlignment="1">
      <alignment horizontal="center" vertical="center"/>
    </xf>
    <xf numFmtId="0" fontId="52" fillId="0" borderId="0" xfId="0" applyFont="1" applyAlignment="1">
      <alignment horizontal="center"/>
    </xf>
    <xf numFmtId="0" fontId="54" fillId="37" borderId="0" xfId="0" applyFont="1" applyFill="1" applyAlignment="1">
      <alignment/>
    </xf>
    <xf numFmtId="0" fontId="9" fillId="33" borderId="11" xfId="51" applyFont="1" applyFill="1" applyBorder="1" applyAlignment="1">
      <alignment horizontal="center" vertical="center"/>
      <protection/>
    </xf>
    <xf numFmtId="0" fontId="54" fillId="33" borderId="0" xfId="0" applyFont="1" applyFill="1" applyAlignment="1">
      <alignment/>
    </xf>
    <xf numFmtId="164" fontId="54" fillId="0" borderId="19" xfId="45" applyFont="1" applyBorder="1" applyAlignment="1">
      <alignment horizontal="center" vertical="center"/>
    </xf>
    <xf numFmtId="164" fontId="54" fillId="0" borderId="0" xfId="45" applyFont="1" applyBorder="1" applyAlignment="1">
      <alignment horizontal="left" vertical="center"/>
    </xf>
    <xf numFmtId="164" fontId="54" fillId="0" borderId="0" xfId="45" applyFont="1" applyBorder="1" applyAlignment="1">
      <alignment horizontal="center" vertical="center"/>
    </xf>
    <xf numFmtId="164" fontId="54" fillId="0" borderId="0" xfId="45" applyFont="1" applyAlignment="1">
      <alignment/>
    </xf>
    <xf numFmtId="0" fontId="9" fillId="33" borderId="12" xfId="51" applyNumberFormat="1" applyFont="1" applyFill="1" applyBorder="1" applyAlignment="1">
      <alignment horizontal="center" vertical="center" wrapText="1"/>
      <protection/>
    </xf>
    <xf numFmtId="164" fontId="9" fillId="33" borderId="12" xfId="45" applyFont="1" applyFill="1" applyBorder="1" applyAlignment="1">
      <alignment horizontal="center" vertical="center"/>
    </xf>
    <xf numFmtId="0" fontId="9" fillId="37" borderId="26" xfId="51" applyFont="1" applyFill="1" applyBorder="1" applyAlignment="1">
      <alignment horizontal="center" vertical="center"/>
      <protection/>
    </xf>
    <xf numFmtId="0" fontId="9" fillId="37" borderId="27" xfId="51" applyFont="1" applyFill="1" applyBorder="1" applyAlignment="1">
      <alignment horizontal="left" vertical="center"/>
      <protection/>
    </xf>
    <xf numFmtId="164" fontId="13" fillId="37" borderId="27" xfId="45" applyFont="1" applyFill="1" applyBorder="1" applyAlignment="1">
      <alignment vertical="center" wrapText="1"/>
    </xf>
    <xf numFmtId="164" fontId="9" fillId="33" borderId="28" xfId="45" applyFont="1" applyFill="1" applyBorder="1" applyAlignment="1">
      <alignment horizontal="center" vertical="center"/>
    </xf>
    <xf numFmtId="2" fontId="4" fillId="36" borderId="29" xfId="51" applyNumberFormat="1" applyFont="1" applyFill="1" applyBorder="1" applyAlignment="1">
      <alignment horizontal="center" vertical="center" wrapText="1"/>
      <protection/>
    </xf>
    <xf numFmtId="2" fontId="4" fillId="36" borderId="30" xfId="51" applyNumberFormat="1" applyFont="1" applyFill="1" applyBorder="1" applyAlignment="1">
      <alignment horizontal="center" vertical="center"/>
      <protection/>
    </xf>
    <xf numFmtId="0" fontId="9" fillId="33" borderId="31" xfId="51" applyNumberFormat="1" applyFont="1" applyFill="1" applyBorder="1" applyAlignment="1">
      <alignment horizontal="center" vertical="center" wrapText="1"/>
      <protection/>
    </xf>
    <xf numFmtId="164" fontId="13" fillId="37" borderId="32" xfId="45" applyFont="1" applyFill="1" applyBorder="1" applyAlignment="1">
      <alignment vertical="center" wrapText="1"/>
    </xf>
    <xf numFmtId="164" fontId="4" fillId="36" borderId="23" xfId="45" applyFont="1" applyFill="1" applyBorder="1" applyAlignment="1">
      <alignment horizontal="center" vertical="center"/>
    </xf>
    <xf numFmtId="164" fontId="9" fillId="33" borderId="13" xfId="45" applyFont="1" applyFill="1" applyBorder="1" applyAlignment="1">
      <alignment horizontal="center" vertical="center" wrapText="1"/>
    </xf>
    <xf numFmtId="164" fontId="5" fillId="0" borderId="33" xfId="51" applyNumberFormat="1" applyFont="1" applyFill="1" applyBorder="1" applyAlignment="1">
      <alignment horizontal="center" vertical="center" wrapText="1"/>
      <protection/>
    </xf>
    <xf numFmtId="0" fontId="9" fillId="37" borderId="21" xfId="51" applyFont="1" applyFill="1" applyBorder="1" applyAlignment="1">
      <alignment horizontal="center" vertical="center"/>
      <protection/>
    </xf>
    <xf numFmtId="0" fontId="9" fillId="37" borderId="22" xfId="51" applyFont="1" applyFill="1" applyBorder="1" applyAlignment="1">
      <alignment horizontal="left" vertical="center"/>
      <protection/>
    </xf>
    <xf numFmtId="164" fontId="13" fillId="37" borderId="34" xfId="45" applyFont="1" applyFill="1" applyBorder="1" applyAlignment="1">
      <alignment vertical="center" wrapText="1"/>
    </xf>
    <xf numFmtId="0" fontId="10" fillId="0" borderId="12" xfId="51" applyFont="1" applyFill="1" applyBorder="1" applyAlignment="1">
      <alignment horizontal="center" vertical="center" wrapText="1"/>
      <protection/>
    </xf>
    <xf numFmtId="0" fontId="9" fillId="36" borderId="11"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2" xfId="45" applyNumberFormat="1" applyFont="1" applyFill="1" applyBorder="1" applyAlignment="1">
      <alignment horizontal="center" vertical="center"/>
    </xf>
    <xf numFmtId="0" fontId="54" fillId="33" borderId="11" xfId="0" applyFont="1" applyFill="1" applyBorder="1" applyAlignment="1">
      <alignment horizontal="center" vertical="center"/>
    </xf>
    <xf numFmtId="0" fontId="54" fillId="34" borderId="11" xfId="0" applyFont="1" applyFill="1" applyBorder="1" applyAlignment="1">
      <alignment horizontal="center" vertical="center"/>
    </xf>
    <xf numFmtId="0" fontId="53" fillId="35" borderId="12" xfId="0" applyFont="1" applyFill="1" applyBorder="1" applyAlignment="1">
      <alignment horizontal="center" vertical="center" wrapText="1"/>
    </xf>
    <xf numFmtId="0" fontId="53" fillId="35" borderId="12" xfId="0" applyFont="1" applyFill="1" applyBorder="1" applyAlignment="1">
      <alignment horizontal="center" vertical="center"/>
    </xf>
    <xf numFmtId="0" fontId="53" fillId="35" borderId="12" xfId="0" applyFont="1" applyFill="1" applyBorder="1" applyAlignment="1">
      <alignment horizontal="left" vertical="center" wrapText="1"/>
    </xf>
    <xf numFmtId="0" fontId="53" fillId="35" borderId="12" xfId="0" applyNumberFormat="1" applyFont="1" applyFill="1" applyBorder="1" applyAlignment="1">
      <alignment horizontal="center" vertical="center"/>
    </xf>
    <xf numFmtId="2" fontId="53" fillId="35" borderId="12" xfId="0" applyNumberFormat="1" applyFont="1" applyFill="1" applyBorder="1" applyAlignment="1">
      <alignment horizontal="center" vertical="center"/>
    </xf>
    <xf numFmtId="164" fontId="53" fillId="35" borderId="35" xfId="45" applyFont="1" applyFill="1" applyBorder="1" applyAlignment="1">
      <alignment horizontal="center" vertical="center"/>
    </xf>
    <xf numFmtId="164" fontId="9" fillId="0" borderId="13" xfId="45" applyFont="1" applyFill="1" applyBorder="1" applyAlignment="1">
      <alignment horizontal="center" vertical="center" wrapText="1"/>
    </xf>
    <xf numFmtId="10" fontId="9" fillId="0" borderId="13" xfId="55" applyNumberFormat="1" applyFont="1" applyFill="1" applyBorder="1" applyAlignment="1">
      <alignment horizontal="center" vertical="center" wrapText="1"/>
    </xf>
    <xf numFmtId="0" fontId="54" fillId="0" borderId="14" xfId="0" applyFont="1" applyBorder="1" applyAlignment="1">
      <alignment/>
    </xf>
    <xf numFmtId="17" fontId="53" fillId="0" borderId="0" xfId="45" applyNumberFormat="1" applyFont="1" applyBorder="1" applyAlignment="1" quotePrefix="1">
      <alignment horizontal="left" vertical="center"/>
    </xf>
    <xf numFmtId="0" fontId="53" fillId="0" borderId="0" xfId="0" applyFont="1" applyFill="1" applyBorder="1" applyAlignment="1">
      <alignment/>
    </xf>
    <xf numFmtId="0" fontId="53" fillId="0" borderId="0" xfId="45" applyNumberFormat="1" applyFont="1" applyFill="1" applyBorder="1" applyAlignment="1">
      <alignment horizontal="center" vertical="center"/>
    </xf>
    <xf numFmtId="0" fontId="54" fillId="0" borderId="0" xfId="0" applyNumberFormat="1" applyFont="1" applyBorder="1" applyAlignment="1">
      <alignment horizontal="center" vertical="center"/>
    </xf>
    <xf numFmtId="9" fontId="53" fillId="0" borderId="0" xfId="45" applyNumberFormat="1" applyFont="1" applyBorder="1" applyAlignment="1">
      <alignment horizontal="center" vertical="center"/>
    </xf>
    <xf numFmtId="0" fontId="4" fillId="33" borderId="11"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2" xfId="0" applyNumberFormat="1" applyFont="1" applyFill="1" applyBorder="1" applyAlignment="1">
      <alignment horizontal="left" vertical="center" wrapText="1"/>
    </xf>
    <xf numFmtId="0" fontId="4" fillId="33" borderId="12" xfId="51" applyNumberFormat="1" applyFont="1" applyFill="1" applyBorder="1" applyAlignment="1">
      <alignment horizontal="center" vertical="center"/>
      <protection/>
    </xf>
    <xf numFmtId="168" fontId="4" fillId="33" borderId="12" xfId="51" applyNumberFormat="1" applyFont="1" applyFill="1" applyBorder="1" applyAlignment="1">
      <alignment horizontal="center" vertical="center"/>
      <protection/>
    </xf>
    <xf numFmtId="0" fontId="4" fillId="33" borderId="12" xfId="51" applyNumberFormat="1" applyFont="1" applyFill="1" applyBorder="1" applyAlignment="1">
      <alignment horizontal="right" vertical="center"/>
      <protection/>
    </xf>
    <xf numFmtId="164" fontId="4" fillId="33" borderId="13" xfId="45" applyFont="1" applyFill="1" applyBorder="1" applyAlignment="1">
      <alignment horizontal="center" vertical="center"/>
    </xf>
    <xf numFmtId="0" fontId="52" fillId="33" borderId="0" xfId="0" applyFont="1" applyFill="1" applyAlignment="1">
      <alignment/>
    </xf>
    <xf numFmtId="9" fontId="5" fillId="0" borderId="36" xfId="55" applyFont="1" applyFill="1" applyBorder="1" applyAlignment="1">
      <alignment horizontal="center" vertical="center" wrapText="1"/>
    </xf>
    <xf numFmtId="2" fontId="10" fillId="0" borderId="0" xfId="51" applyNumberFormat="1" applyFont="1" applyFill="1" applyBorder="1" applyAlignment="1">
      <alignment horizontal="center" vertical="center"/>
      <protection/>
    </xf>
    <xf numFmtId="0" fontId="53" fillId="0" borderId="0" xfId="0" applyFont="1" applyAlignment="1">
      <alignment horizontal="left"/>
    </xf>
    <xf numFmtId="0" fontId="52" fillId="33" borderId="0" xfId="0" applyFont="1" applyFill="1" applyBorder="1" applyAlignment="1">
      <alignment/>
    </xf>
    <xf numFmtId="0" fontId="54" fillId="0" borderId="0" xfId="0" applyNumberFormat="1" applyFont="1" applyFill="1" applyBorder="1" applyAlignment="1">
      <alignment horizontal="left" vertical="center"/>
    </xf>
    <xf numFmtId="0" fontId="53" fillId="0" borderId="0" xfId="45" applyNumberFormat="1" applyFont="1" applyFill="1" applyBorder="1" applyAlignment="1">
      <alignment horizontal="left" vertical="center"/>
    </xf>
    <xf numFmtId="0" fontId="53" fillId="0" borderId="11" xfId="0" applyFont="1" applyFill="1" applyBorder="1" applyAlignment="1">
      <alignment horizontal="center" vertical="center"/>
    </xf>
    <xf numFmtId="0" fontId="53" fillId="0" borderId="0" xfId="0" applyNumberFormat="1" applyFont="1" applyFill="1" applyBorder="1" applyAlignment="1">
      <alignment horizontal="center" vertical="center"/>
    </xf>
    <xf numFmtId="0" fontId="56" fillId="34" borderId="25" xfId="0" applyFont="1" applyFill="1" applyBorder="1" applyAlignment="1">
      <alignment horizontal="center" vertical="center"/>
    </xf>
    <xf numFmtId="0" fontId="57" fillId="35" borderId="11" xfId="0" applyFont="1" applyFill="1" applyBorder="1" applyAlignment="1">
      <alignment horizontal="center" vertical="center"/>
    </xf>
    <xf numFmtId="0" fontId="54" fillId="33" borderId="35" xfId="0" applyFont="1" applyFill="1" applyBorder="1" applyAlignment="1">
      <alignment vertical="center"/>
    </xf>
    <xf numFmtId="0" fontId="54" fillId="33" borderId="24" xfId="0" applyFont="1" applyFill="1" applyBorder="1" applyAlignment="1">
      <alignment vertical="center"/>
    </xf>
    <xf numFmtId="0" fontId="54" fillId="33" borderId="37" xfId="0" applyFont="1" applyFill="1" applyBorder="1" applyAlignment="1">
      <alignment vertical="center"/>
    </xf>
    <xf numFmtId="164" fontId="5" fillId="0" borderId="31" xfId="45" applyFont="1" applyFill="1" applyBorder="1" applyAlignment="1">
      <alignment horizontal="center" vertical="center" wrapText="1"/>
    </xf>
    <xf numFmtId="164" fontId="55" fillId="38" borderId="13" xfId="45" applyFont="1" applyFill="1" applyBorder="1" applyAlignment="1">
      <alignment horizontal="right" vertical="center"/>
    </xf>
    <xf numFmtId="164" fontId="54" fillId="34" borderId="13" xfId="45" applyFont="1" applyFill="1" applyBorder="1" applyAlignment="1">
      <alignment horizontal="right" vertical="center"/>
    </xf>
    <xf numFmtId="0" fontId="4" fillId="36" borderId="12" xfId="0" applyFont="1" applyFill="1" applyBorder="1" applyAlignment="1">
      <alignment horizontal="left" vertical="center"/>
    </xf>
    <xf numFmtId="0" fontId="9" fillId="35" borderId="11" xfId="51" applyFont="1" applyFill="1" applyBorder="1" applyAlignment="1">
      <alignment horizontal="center" vertical="center"/>
      <protection/>
    </xf>
    <xf numFmtId="0" fontId="53" fillId="0" borderId="19" xfId="0" applyNumberFormat="1" applyFont="1" applyFill="1" applyBorder="1" applyAlignment="1">
      <alignment horizontal="center" vertical="center"/>
    </xf>
    <xf numFmtId="0" fontId="53" fillId="0" borderId="0" xfId="0" applyNumberFormat="1" applyFont="1" applyFill="1" applyBorder="1" applyAlignment="1">
      <alignment horizontal="left" vertical="center"/>
    </xf>
    <xf numFmtId="0" fontId="5" fillId="0" borderId="12" xfId="51" applyNumberFormat="1" applyFont="1" applyFill="1" applyBorder="1" applyAlignment="1" applyProtection="1">
      <alignment horizontal="left" vertical="center" wrapText="1"/>
      <protection/>
    </xf>
    <xf numFmtId="0" fontId="53" fillId="0" borderId="0" xfId="0" applyFont="1" applyFill="1" applyBorder="1" applyAlignment="1">
      <alignment wrapText="1"/>
    </xf>
    <xf numFmtId="0" fontId="53" fillId="0" borderId="16" xfId="0" applyFont="1" applyFill="1" applyBorder="1" applyAlignment="1">
      <alignment wrapText="1"/>
    </xf>
    <xf numFmtId="0" fontId="53" fillId="0" borderId="0" xfId="0" applyFont="1" applyFill="1" applyAlignment="1">
      <alignment wrapText="1"/>
    </xf>
    <xf numFmtId="0" fontId="5" fillId="0" borderId="12" xfId="51" applyNumberFormat="1" applyFont="1" applyFill="1" applyBorder="1" applyAlignment="1" applyProtection="1">
      <alignment horizontal="center" vertical="center" wrapText="1"/>
      <protection/>
    </xf>
    <xf numFmtId="0" fontId="5" fillId="0" borderId="12" xfId="45" applyNumberFormat="1" applyFont="1" applyFill="1" applyBorder="1" applyAlignment="1" applyProtection="1">
      <alignment horizontal="center" vertical="center" wrapText="1"/>
      <protection/>
    </xf>
    <xf numFmtId="0" fontId="5" fillId="0" borderId="12" xfId="45" applyNumberFormat="1" applyFont="1" applyFill="1" applyBorder="1" applyAlignment="1" applyProtection="1">
      <alignment horizontal="left" vertical="center" wrapText="1"/>
      <protection/>
    </xf>
    <xf numFmtId="2" fontId="5" fillId="0" borderId="12" xfId="45" applyNumberFormat="1" applyFont="1" applyFill="1" applyBorder="1" applyAlignment="1" applyProtection="1">
      <alignment horizontal="center" vertical="center" wrapText="1"/>
      <protection/>
    </xf>
    <xf numFmtId="164" fontId="5" fillId="0" borderId="12" xfId="45" applyFont="1" applyFill="1" applyBorder="1" applyAlignment="1" applyProtection="1">
      <alignment horizontal="center" vertical="center" wrapText="1"/>
      <protection/>
    </xf>
    <xf numFmtId="164" fontId="53" fillId="0" borderId="12" xfId="45" applyFont="1" applyFill="1" applyBorder="1" applyAlignment="1">
      <alignment horizontal="center" vertical="center"/>
    </xf>
    <xf numFmtId="164" fontId="53" fillId="0" borderId="13" xfId="45" applyFont="1" applyFill="1" applyBorder="1" applyAlignment="1">
      <alignment horizontal="center" vertical="center"/>
    </xf>
    <xf numFmtId="0" fontId="5" fillId="0" borderId="12" xfId="51" applyNumberFormat="1" applyFont="1" applyFill="1" applyBorder="1" applyAlignment="1">
      <alignment horizontal="center" vertical="center" wrapText="1"/>
      <protection/>
    </xf>
    <xf numFmtId="0" fontId="4" fillId="36" borderId="12" xfId="51" applyFont="1" applyFill="1" applyBorder="1" applyAlignment="1">
      <alignment horizontal="center" vertical="center"/>
      <protection/>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0" fontId="5" fillId="0" borderId="11" xfId="51" applyFont="1" applyFill="1" applyBorder="1" applyAlignment="1">
      <alignment horizontal="center" vertical="center"/>
      <protection/>
    </xf>
    <xf numFmtId="164" fontId="9" fillId="0" borderId="0" xfId="45" applyFont="1" applyFill="1" applyBorder="1" applyAlignment="1">
      <alignment horizontal="center" vertical="center"/>
    </xf>
    <xf numFmtId="0" fontId="5" fillId="0" borderId="15" xfId="50" applyFont="1" applyBorder="1" applyAlignment="1">
      <alignment horizontal="left"/>
      <protection/>
    </xf>
    <xf numFmtId="0" fontId="53" fillId="0" borderId="14" xfId="0" applyFont="1" applyBorder="1" applyAlignment="1">
      <alignment horizontal="center"/>
    </xf>
    <xf numFmtId="164" fontId="54" fillId="0" borderId="0" xfId="45" applyFont="1" applyBorder="1" applyAlignment="1">
      <alignment/>
    </xf>
    <xf numFmtId="0" fontId="53" fillId="0" borderId="15" xfId="0" applyFont="1" applyBorder="1" applyAlignment="1">
      <alignment horizontal="center"/>
    </xf>
    <xf numFmtId="164" fontId="54" fillId="0" borderId="16" xfId="45" applyFont="1" applyBorder="1" applyAlignment="1">
      <alignment/>
    </xf>
    <xf numFmtId="2" fontId="4" fillId="36" borderId="13" xfId="51" applyNumberFormat="1" applyFont="1" applyFill="1" applyBorder="1" applyAlignment="1">
      <alignment horizontal="center" vertical="center"/>
      <protection/>
    </xf>
    <xf numFmtId="0" fontId="53" fillId="0" borderId="0" xfId="0" applyFont="1" applyBorder="1" applyAlignment="1">
      <alignment horizontal="left"/>
    </xf>
    <xf numFmtId="0" fontId="53" fillId="0" borderId="16" xfId="0" applyFont="1" applyBorder="1" applyAlignment="1">
      <alignment horizontal="left"/>
    </xf>
    <xf numFmtId="10" fontId="53" fillId="0" borderId="10" xfId="55" applyNumberFormat="1" applyFont="1" applyBorder="1" applyAlignment="1">
      <alignment horizontal="left" vertical="center"/>
    </xf>
    <xf numFmtId="0" fontId="53" fillId="0" borderId="10" xfId="45" applyNumberFormat="1" applyFont="1" applyFill="1" applyBorder="1" applyAlignment="1">
      <alignment horizontal="left" vertical="center"/>
    </xf>
    <xf numFmtId="0" fontId="58" fillId="0" borderId="0" xfId="51" applyNumberFormat="1" applyFont="1" applyFill="1" applyBorder="1" applyAlignment="1">
      <alignment horizontal="center" vertical="center" wrapText="1"/>
      <protection/>
    </xf>
    <xf numFmtId="0" fontId="10" fillId="0" borderId="14" xfId="51" applyFont="1" applyFill="1" applyBorder="1" applyAlignment="1">
      <alignment horizontal="left" vertical="center"/>
      <protection/>
    </xf>
    <xf numFmtId="0" fontId="10" fillId="0" borderId="0" xfId="51" applyFont="1" applyFill="1" applyBorder="1" applyAlignment="1">
      <alignment horizontal="center" vertical="center" wrapText="1"/>
      <protection/>
    </xf>
    <xf numFmtId="0" fontId="10" fillId="0" borderId="0" xfId="51" applyFont="1" applyFill="1" applyBorder="1" applyAlignment="1">
      <alignment horizontal="center" vertical="center"/>
      <protection/>
    </xf>
    <xf numFmtId="2" fontId="5" fillId="0" borderId="10" xfId="51" applyNumberFormat="1" applyFont="1" applyFill="1" applyBorder="1" applyAlignment="1">
      <alignment horizontal="center" vertical="center"/>
      <protection/>
    </xf>
    <xf numFmtId="0" fontId="5" fillId="0" borderId="14" xfId="51" applyNumberFormat="1" applyFont="1" applyFill="1" applyBorder="1" applyAlignment="1">
      <alignment horizontal="center" vertical="center" wrapText="1"/>
      <protection/>
    </xf>
    <xf numFmtId="0" fontId="5" fillId="0" borderId="0" xfId="51" applyNumberFormat="1" applyFont="1" applyFill="1" applyBorder="1" applyAlignment="1">
      <alignment horizontal="center" vertical="center"/>
      <protection/>
    </xf>
    <xf numFmtId="168" fontId="5" fillId="0" borderId="0" xfId="51" applyNumberFormat="1" applyFont="1" applyFill="1" applyBorder="1" applyAlignment="1">
      <alignment horizontal="center" vertical="center"/>
      <protection/>
    </xf>
    <xf numFmtId="2" fontId="9" fillId="0" borderId="0" xfId="51" applyNumberFormat="1" applyFont="1" applyFill="1" applyBorder="1" applyAlignment="1">
      <alignment horizontal="right" vertical="center"/>
      <protection/>
    </xf>
    <xf numFmtId="0" fontId="53" fillId="0" borderId="0" xfId="0" applyNumberFormat="1" applyFont="1" applyBorder="1" applyAlignment="1">
      <alignment/>
    </xf>
    <xf numFmtId="0" fontId="53" fillId="0" borderId="0" xfId="0" applyNumberFormat="1" applyFont="1" applyFill="1" applyBorder="1" applyAlignment="1">
      <alignment/>
    </xf>
    <xf numFmtId="0" fontId="4" fillId="0" borderId="0" xfId="51" applyNumberFormat="1" applyFont="1" applyFill="1" applyBorder="1" applyAlignment="1">
      <alignment horizontal="center" vertical="center"/>
      <protection/>
    </xf>
    <xf numFmtId="0" fontId="9" fillId="0" borderId="0" xfId="51" applyNumberFormat="1" applyFont="1" applyFill="1" applyBorder="1" applyAlignment="1">
      <alignment horizontal="center" vertical="center"/>
      <protection/>
    </xf>
    <xf numFmtId="0" fontId="10" fillId="0" borderId="0" xfId="51" applyNumberFormat="1" applyFont="1" applyFill="1" applyBorder="1" applyAlignment="1">
      <alignment horizontal="center" vertical="center"/>
      <protection/>
    </xf>
    <xf numFmtId="0" fontId="53" fillId="0" borderId="0" xfId="0" applyNumberFormat="1" applyFont="1" applyAlignment="1">
      <alignment/>
    </xf>
    <xf numFmtId="0" fontId="52" fillId="0" borderId="14" xfId="0" applyFont="1" applyFill="1" applyBorder="1" applyAlignment="1">
      <alignment horizontal="center"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wrapText="1"/>
    </xf>
    <xf numFmtId="0" fontId="52"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164" fontId="52" fillId="0" borderId="0" xfId="45" applyFont="1" applyFill="1" applyBorder="1" applyAlignment="1">
      <alignment horizontal="center" vertical="center"/>
    </xf>
    <xf numFmtId="164" fontId="55" fillId="0" borderId="0" xfId="45" applyFont="1" applyFill="1" applyBorder="1" applyAlignment="1">
      <alignment horizontal="right" vertical="center"/>
    </xf>
    <xf numFmtId="164" fontId="55" fillId="0" borderId="10" xfId="45" applyFont="1" applyFill="1" applyBorder="1" applyAlignment="1">
      <alignment horizontal="right" vertical="center"/>
    </xf>
    <xf numFmtId="10" fontId="5" fillId="0" borderId="31" xfId="55" applyNumberFormat="1" applyFont="1" applyFill="1" applyBorder="1" applyAlignment="1">
      <alignment horizontal="center" vertical="center" wrapText="1"/>
    </xf>
    <xf numFmtId="0" fontId="10" fillId="0" borderId="12" xfId="51" applyFont="1" applyBorder="1" applyAlignment="1">
      <alignment horizontal="left" vertical="center" wrapText="1"/>
      <protection/>
    </xf>
    <xf numFmtId="0" fontId="5" fillId="0" borderId="11" xfId="51" applyFont="1" applyFill="1" applyBorder="1" applyAlignment="1">
      <alignment horizontal="center" vertical="center"/>
      <protection/>
    </xf>
    <xf numFmtId="0" fontId="5" fillId="0" borderId="12" xfId="51" applyFont="1" applyBorder="1" applyAlignment="1">
      <alignment horizontal="center" vertical="center"/>
      <protection/>
    </xf>
    <xf numFmtId="0" fontId="10" fillId="0" borderId="0" xfId="51" applyFont="1" applyBorder="1" applyAlignment="1">
      <alignment horizontal="left" vertical="center" wrapText="1"/>
      <protection/>
    </xf>
    <xf numFmtId="0" fontId="4" fillId="33" borderId="12" xfId="0" applyFont="1" applyFill="1" applyBorder="1" applyAlignment="1">
      <alignment horizontal="left" vertical="center" wrapText="1"/>
    </xf>
    <xf numFmtId="168" fontId="5" fillId="0" borderId="12" xfId="51" applyNumberFormat="1" applyFont="1" applyBorder="1" applyAlignment="1">
      <alignment horizontal="center" vertical="center"/>
      <protection/>
    </xf>
    <xf numFmtId="0" fontId="5" fillId="0" borderId="11" xfId="51" applyFont="1" applyFill="1" applyBorder="1" applyAlignment="1">
      <alignment horizontal="center" vertical="center"/>
      <protection/>
    </xf>
    <xf numFmtId="0" fontId="53" fillId="35" borderId="0" xfId="0" applyFont="1" applyFill="1" applyAlignment="1">
      <alignment/>
    </xf>
    <xf numFmtId="0" fontId="5" fillId="0" borderId="11" xfId="51" applyFont="1" applyFill="1" applyBorder="1" applyAlignment="1">
      <alignment horizontal="center" vertical="center"/>
      <protection/>
    </xf>
    <xf numFmtId="0" fontId="4" fillId="36" borderId="21" xfId="0" applyFont="1" applyFill="1" applyBorder="1" applyAlignment="1">
      <alignment horizontal="center" vertical="center"/>
    </xf>
    <xf numFmtId="0" fontId="4" fillId="36" borderId="22" xfId="0" applyFont="1" applyFill="1" applyBorder="1" applyAlignment="1">
      <alignment horizontal="center" vertical="center"/>
    </xf>
    <xf numFmtId="0" fontId="5" fillId="0" borderId="11" xfId="51" applyFont="1" applyFill="1" applyBorder="1" applyAlignment="1">
      <alignment horizontal="center" vertical="center"/>
      <protection/>
    </xf>
    <xf numFmtId="0" fontId="5" fillId="0" borderId="12" xfId="51" applyFont="1" applyBorder="1" applyAlignment="1">
      <alignment horizontal="left" vertical="center" wrapText="1"/>
      <protection/>
    </xf>
    <xf numFmtId="0" fontId="54" fillId="34" borderId="35" xfId="0" applyFont="1" applyFill="1" applyBorder="1" applyAlignment="1">
      <alignment vertical="center"/>
    </xf>
    <xf numFmtId="0" fontId="54" fillId="34" borderId="24" xfId="0" applyFont="1" applyFill="1" applyBorder="1" applyAlignment="1">
      <alignment vertical="center"/>
    </xf>
    <xf numFmtId="0" fontId="54" fillId="34" borderId="37" xfId="0" applyFont="1" applyFill="1" applyBorder="1" applyAlignment="1">
      <alignment vertical="center"/>
    </xf>
    <xf numFmtId="0" fontId="5" fillId="0" borderId="38" xfId="51" applyFont="1" applyFill="1" applyBorder="1" applyAlignment="1">
      <alignment horizontal="center" vertical="center"/>
      <protection/>
    </xf>
    <xf numFmtId="0" fontId="5" fillId="0" borderId="39" xfId="51" applyNumberFormat="1" applyFont="1" applyFill="1" applyBorder="1" applyAlignment="1">
      <alignment horizontal="center" vertical="center" wrapText="1"/>
      <protection/>
    </xf>
    <xf numFmtId="0" fontId="5" fillId="0" borderId="39" xfId="51" applyNumberFormat="1" applyFont="1" applyFill="1" applyBorder="1" applyAlignment="1" applyProtection="1">
      <alignment horizontal="left" vertical="center" wrapText="1"/>
      <protection/>
    </xf>
    <xf numFmtId="2" fontId="5" fillId="0" borderId="39" xfId="51" applyNumberFormat="1" applyFont="1" applyFill="1" applyBorder="1" applyAlignment="1">
      <alignment horizontal="center" vertical="center"/>
      <protection/>
    </xf>
    <xf numFmtId="0" fontId="5" fillId="0" borderId="39" xfId="51" applyNumberFormat="1" applyFont="1" applyFill="1" applyBorder="1" applyAlignment="1" applyProtection="1">
      <alignment horizontal="center" vertical="center" wrapText="1"/>
      <protection/>
    </xf>
    <xf numFmtId="2" fontId="5" fillId="0" borderId="40" xfId="51" applyNumberFormat="1" applyFont="1" applyFill="1" applyBorder="1" applyAlignment="1">
      <alignment horizontal="center" vertical="center"/>
      <protection/>
    </xf>
    <xf numFmtId="0" fontId="5" fillId="0" borderId="11" xfId="51" applyFont="1" applyFill="1" applyBorder="1" applyAlignment="1">
      <alignment horizontal="center" vertical="center"/>
      <protection/>
    </xf>
    <xf numFmtId="0" fontId="59" fillId="0" borderId="0" xfId="51" applyNumberFormat="1" applyFont="1" applyFill="1" applyBorder="1" applyAlignment="1">
      <alignment horizontal="center" vertical="center"/>
      <protection/>
    </xf>
    <xf numFmtId="0" fontId="60" fillId="0" borderId="0" xfId="0" applyFont="1" applyAlignment="1">
      <alignment/>
    </xf>
    <xf numFmtId="0" fontId="5" fillId="0" borderId="11" xfId="51" applyFont="1" applyFill="1" applyBorder="1" applyAlignment="1">
      <alignment horizontal="center" vertical="center"/>
      <protection/>
    </xf>
    <xf numFmtId="0" fontId="9" fillId="35" borderId="12" xfId="51" applyFont="1" applyFill="1" applyBorder="1" applyAlignment="1">
      <alignment horizontal="left" vertical="center"/>
      <protection/>
    </xf>
    <xf numFmtId="0" fontId="9" fillId="35" borderId="12" xfId="51" applyFont="1" applyFill="1" applyBorder="1" applyAlignment="1">
      <alignment horizontal="center" vertical="center"/>
      <protection/>
    </xf>
    <xf numFmtId="0" fontId="5" fillId="0" borderId="11" xfId="51" applyFont="1" applyFill="1" applyBorder="1" applyAlignment="1">
      <alignment horizontal="center" vertical="center"/>
      <protection/>
    </xf>
    <xf numFmtId="0" fontId="5" fillId="0" borderId="11" xfId="51" applyFont="1" applyFill="1" applyBorder="1" applyAlignment="1">
      <alignment horizontal="center" vertical="center"/>
      <protection/>
    </xf>
    <xf numFmtId="0" fontId="61" fillId="0" borderId="31" xfId="0" applyFont="1" applyBorder="1" applyAlignment="1">
      <alignment horizontal="center" vertical="center"/>
    </xf>
    <xf numFmtId="2" fontId="5" fillId="0" borderId="13" xfId="51" applyNumberFormat="1" applyFont="1" applyBorder="1" applyAlignment="1">
      <alignment horizontal="center" vertical="center"/>
      <protection/>
    </xf>
    <xf numFmtId="0" fontId="5" fillId="0" borderId="11" xfId="51" applyFont="1" applyBorder="1" applyAlignment="1">
      <alignment horizontal="center" vertical="center"/>
      <protection/>
    </xf>
    <xf numFmtId="0" fontId="5" fillId="0" borderId="12" xfId="51" applyFont="1" applyBorder="1" applyAlignment="1">
      <alignment horizontal="center" vertical="center" wrapText="1"/>
      <protection/>
    </xf>
    <xf numFmtId="0" fontId="5" fillId="0" borderId="31" xfId="51" applyFont="1" applyBorder="1" applyAlignment="1">
      <alignment horizontal="center" vertical="center"/>
      <protection/>
    </xf>
    <xf numFmtId="2" fontId="5" fillId="0" borderId="12" xfId="51" applyNumberFormat="1" applyFont="1" applyBorder="1" applyAlignment="1">
      <alignment horizontal="center" vertical="center" wrapText="1"/>
      <protection/>
    </xf>
    <xf numFmtId="2" fontId="5" fillId="0" borderId="12" xfId="51" applyNumberFormat="1" applyFont="1" applyBorder="1" applyAlignment="1">
      <alignment horizontal="center" vertical="center"/>
      <protection/>
    </xf>
    <xf numFmtId="2" fontId="5" fillId="0" borderId="0" xfId="51" applyNumberFormat="1" applyFont="1" applyAlignment="1">
      <alignment horizontal="center" vertical="center"/>
      <protection/>
    </xf>
    <xf numFmtId="0" fontId="61" fillId="0" borderId="12" xfId="0" applyFont="1" applyBorder="1" applyAlignment="1">
      <alignment horizontal="center" vertical="center"/>
    </xf>
    <xf numFmtId="0" fontId="5" fillId="0" borderId="41" xfId="51" applyFont="1" applyBorder="1" applyAlignment="1">
      <alignment horizontal="center" vertical="center"/>
      <protection/>
    </xf>
    <xf numFmtId="0" fontId="5" fillId="0" borderId="38" xfId="51" applyFont="1" applyBorder="1" applyAlignment="1">
      <alignment horizontal="center" vertical="center"/>
      <protection/>
    </xf>
    <xf numFmtId="0" fontId="10" fillId="0" borderId="11" xfId="51" applyFont="1" applyBorder="1" applyAlignment="1">
      <alignment horizontal="left" vertical="center"/>
      <protection/>
    </xf>
    <xf numFmtId="0" fontId="10" fillId="0" borderId="12" xfId="51" applyFont="1" applyBorder="1" applyAlignment="1">
      <alignment horizontal="center" vertical="center" wrapText="1"/>
      <protection/>
    </xf>
    <xf numFmtId="0" fontId="10" fillId="0" borderId="12" xfId="51" applyFont="1" applyBorder="1" applyAlignment="1">
      <alignment horizontal="center" vertical="center"/>
      <protection/>
    </xf>
    <xf numFmtId="2" fontId="10" fillId="0" borderId="12" xfId="51" applyNumberFormat="1" applyFont="1" applyBorder="1" applyAlignment="1">
      <alignment horizontal="center" vertical="center"/>
      <protection/>
    </xf>
    <xf numFmtId="2" fontId="10" fillId="0" borderId="0" xfId="51" applyNumberFormat="1" applyFont="1" applyAlignment="1">
      <alignment horizontal="center" vertical="center"/>
      <protection/>
    </xf>
    <xf numFmtId="2" fontId="9" fillId="35" borderId="0" xfId="51" applyNumberFormat="1" applyFont="1" applyFill="1" applyAlignment="1">
      <alignment horizontal="center" vertical="center"/>
      <protection/>
    </xf>
    <xf numFmtId="0" fontId="9" fillId="35" borderId="0" xfId="51" applyFont="1" applyFill="1" applyAlignment="1">
      <alignment vertical="center"/>
      <protection/>
    </xf>
    <xf numFmtId="0" fontId="9" fillId="35" borderId="12" xfId="51" applyFont="1" applyFill="1" applyBorder="1" applyAlignment="1">
      <alignment vertical="center"/>
      <protection/>
    </xf>
    <xf numFmtId="49" fontId="10" fillId="0" borderId="12" xfId="51" applyNumberFormat="1" applyFont="1" applyBorder="1" applyAlignment="1">
      <alignment horizontal="left" vertical="center" wrapText="1"/>
      <protection/>
    </xf>
    <xf numFmtId="0" fontId="9" fillId="33" borderId="24" xfId="51" applyFont="1" applyFill="1" applyBorder="1" applyAlignment="1">
      <alignment vertical="center"/>
      <protection/>
    </xf>
    <xf numFmtId="0" fontId="9" fillId="33" borderId="31" xfId="51" applyFont="1" applyFill="1" applyBorder="1" applyAlignment="1">
      <alignment vertical="center"/>
      <protection/>
    </xf>
    <xf numFmtId="0" fontId="9" fillId="0" borderId="12" xfId="51" applyFont="1" applyBorder="1" applyAlignment="1">
      <alignment horizontal="left" vertical="center" wrapText="1"/>
      <protection/>
    </xf>
    <xf numFmtId="168" fontId="10" fillId="0" borderId="12" xfId="51" applyNumberFormat="1" applyFont="1" applyBorder="1" applyAlignment="1">
      <alignment horizontal="center" vertical="center"/>
      <protection/>
    </xf>
    <xf numFmtId="10" fontId="5" fillId="6" borderId="31" xfId="55" applyNumberFormat="1" applyFont="1" applyFill="1" applyBorder="1" applyAlignment="1">
      <alignment horizontal="center" vertical="center" wrapText="1"/>
    </xf>
    <xf numFmtId="10" fontId="5" fillId="6" borderId="12" xfId="55" applyNumberFormat="1" applyFont="1" applyFill="1" applyBorder="1" applyAlignment="1">
      <alignment horizontal="center" vertical="center" wrapText="1"/>
    </xf>
    <xf numFmtId="0" fontId="5" fillId="0" borderId="0" xfId="51" applyNumberFormat="1" applyFont="1" applyFill="1" applyBorder="1" applyAlignment="1">
      <alignment horizontal="center" vertical="center" wrapText="1"/>
      <protection/>
    </xf>
    <xf numFmtId="164" fontId="4" fillId="33" borderId="12" xfId="45" applyFont="1" applyFill="1" applyBorder="1" applyAlignment="1">
      <alignment horizontal="center" vertical="center"/>
    </xf>
    <xf numFmtId="0" fontId="5" fillId="0" borderId="11" xfId="51" applyFont="1" applyFill="1" applyBorder="1" applyAlignment="1">
      <alignment horizontal="center" vertical="center"/>
      <protection/>
    </xf>
    <xf numFmtId="0" fontId="58" fillId="39" borderId="18" xfId="0" applyNumberFormat="1" applyFont="1" applyFill="1" applyBorder="1" applyAlignment="1">
      <alignment horizontal="center" vertical="center"/>
    </xf>
    <xf numFmtId="0" fontId="58" fillId="39" borderId="19" xfId="0" applyNumberFormat="1" applyFont="1" applyFill="1" applyBorder="1" applyAlignment="1">
      <alignment horizontal="center" vertical="center"/>
    </xf>
    <xf numFmtId="0" fontId="58" fillId="39" borderId="20" xfId="0" applyNumberFormat="1" applyFont="1" applyFill="1" applyBorder="1" applyAlignment="1">
      <alignment horizontal="center" vertical="center"/>
    </xf>
    <xf numFmtId="0" fontId="58" fillId="39" borderId="38" xfId="0" applyNumberFormat="1" applyFont="1" applyFill="1" applyBorder="1" applyAlignment="1">
      <alignment horizontal="center" vertical="center"/>
    </xf>
    <xf numFmtId="0" fontId="58" fillId="39" borderId="39" xfId="0" applyNumberFormat="1" applyFont="1" applyFill="1" applyBorder="1" applyAlignment="1">
      <alignment horizontal="center" vertical="center"/>
    </xf>
    <xf numFmtId="0" fontId="58" fillId="39" borderId="42" xfId="0" applyNumberFormat="1" applyFont="1" applyFill="1" applyBorder="1" applyAlignment="1">
      <alignment horizontal="center" vertical="center"/>
    </xf>
    <xf numFmtId="0" fontId="58" fillId="39" borderId="16" xfId="0" applyNumberFormat="1" applyFont="1" applyFill="1" applyBorder="1" applyAlignment="1">
      <alignment horizontal="center" vertical="center"/>
    </xf>
    <xf numFmtId="0" fontId="58" fillId="39" borderId="17" xfId="0" applyNumberFormat="1" applyFont="1" applyFill="1" applyBorder="1" applyAlignment="1">
      <alignment horizontal="center" vertical="center"/>
    </xf>
    <xf numFmtId="0" fontId="9" fillId="35" borderId="35" xfId="51" applyFont="1" applyFill="1" applyBorder="1" applyAlignment="1">
      <alignment horizontal="left" vertical="center"/>
      <protection/>
    </xf>
    <xf numFmtId="0" fontId="9" fillId="35" borderId="24" xfId="51" applyFont="1" applyFill="1" applyBorder="1" applyAlignment="1">
      <alignment horizontal="left" vertical="center"/>
      <protection/>
    </xf>
    <xf numFmtId="0" fontId="9" fillId="35" borderId="31" xfId="51" applyFont="1" applyFill="1" applyBorder="1" applyAlignment="1">
      <alignment horizontal="left" vertical="center"/>
      <protection/>
    </xf>
    <xf numFmtId="0" fontId="9" fillId="33" borderId="35" xfId="51" applyFont="1" applyFill="1" applyBorder="1" applyAlignment="1">
      <alignment horizontal="left" vertical="center"/>
      <protection/>
    </xf>
    <xf numFmtId="0" fontId="9" fillId="33" borderId="24" xfId="51" applyFont="1" applyFill="1" applyBorder="1" applyAlignment="1">
      <alignment horizontal="left" vertical="center"/>
      <protection/>
    </xf>
    <xf numFmtId="0" fontId="9" fillId="33" borderId="31" xfId="51" applyFont="1" applyFill="1" applyBorder="1" applyAlignment="1">
      <alignment horizontal="left" vertical="center"/>
      <protection/>
    </xf>
    <xf numFmtId="0" fontId="58" fillId="39" borderId="18" xfId="51" applyNumberFormat="1" applyFont="1" applyFill="1" applyBorder="1" applyAlignment="1">
      <alignment horizontal="center" vertical="center" wrapText="1"/>
      <protection/>
    </xf>
    <xf numFmtId="0" fontId="58" fillId="39" borderId="19" xfId="51" applyNumberFormat="1" applyFont="1" applyFill="1" applyBorder="1" applyAlignment="1">
      <alignment horizontal="center" vertical="center" wrapText="1"/>
      <protection/>
    </xf>
    <xf numFmtId="0" fontId="58" fillId="39" borderId="20" xfId="51" applyNumberFormat="1" applyFont="1" applyFill="1" applyBorder="1" applyAlignment="1">
      <alignment horizontal="center" vertical="center" wrapText="1"/>
      <protection/>
    </xf>
    <xf numFmtId="0" fontId="5" fillId="0" borderId="25" xfId="51" applyNumberFormat="1" applyFont="1" applyFill="1" applyBorder="1" applyAlignment="1">
      <alignment horizontal="center" vertical="center" wrapText="1"/>
      <protection/>
    </xf>
    <xf numFmtId="0" fontId="5" fillId="0" borderId="24" xfId="51" applyNumberFormat="1" applyFont="1" applyFill="1" applyBorder="1" applyAlignment="1">
      <alignment horizontal="center" vertical="center" wrapText="1"/>
      <protection/>
    </xf>
    <xf numFmtId="0" fontId="5" fillId="0" borderId="37" xfId="51" applyNumberFormat="1" applyFont="1" applyFill="1" applyBorder="1" applyAlignment="1">
      <alignment horizontal="center" vertical="center" wrapText="1"/>
      <protection/>
    </xf>
    <xf numFmtId="0" fontId="5" fillId="0" borderId="12" xfId="51" applyFont="1" applyFill="1" applyBorder="1" applyAlignment="1">
      <alignment vertical="center" wrapText="1"/>
      <protection/>
    </xf>
    <xf numFmtId="0" fontId="5" fillId="0" borderId="11" xfId="51" applyFont="1" applyFill="1" applyBorder="1" applyAlignment="1">
      <alignment horizontal="center" vertical="center"/>
      <protection/>
    </xf>
    <xf numFmtId="0" fontId="58" fillId="39" borderId="43" xfId="51" applyNumberFormat="1" applyFont="1" applyFill="1" applyBorder="1" applyAlignment="1">
      <alignment horizontal="center" vertical="center" wrapText="1"/>
      <protection/>
    </xf>
    <xf numFmtId="0" fontId="58" fillId="39" borderId="44" xfId="51" applyNumberFormat="1" applyFont="1" applyFill="1" applyBorder="1" applyAlignment="1">
      <alignment horizontal="center" vertical="center" wrapText="1"/>
      <protection/>
    </xf>
    <xf numFmtId="0" fontId="58" fillId="39" borderId="45" xfId="51" applyNumberFormat="1" applyFont="1" applyFill="1" applyBorder="1" applyAlignment="1">
      <alignment horizontal="center" vertical="center" wrapText="1"/>
      <protection/>
    </xf>
    <xf numFmtId="164" fontId="13" fillId="37" borderId="46" xfId="45" applyFont="1" applyFill="1" applyBorder="1" applyAlignment="1">
      <alignment horizontal="center" vertical="center" wrapText="1"/>
    </xf>
    <xf numFmtId="164" fontId="13" fillId="37" borderId="47" xfId="45" applyFont="1" applyFill="1" applyBorder="1" applyAlignment="1">
      <alignment horizontal="center" vertical="center" wrapText="1"/>
    </xf>
    <xf numFmtId="164" fontId="13" fillId="37" borderId="23" xfId="45" applyFont="1" applyFill="1" applyBorder="1" applyAlignment="1">
      <alignment horizontal="center" vertical="center" wrapText="1"/>
    </xf>
    <xf numFmtId="164" fontId="13" fillId="37" borderId="48" xfId="45" applyFont="1" applyFill="1" applyBorder="1" applyAlignment="1">
      <alignment horizontal="center" vertical="center" wrapText="1"/>
    </xf>
    <xf numFmtId="0" fontId="58" fillId="39" borderId="49" xfId="50" applyNumberFormat="1" applyFont="1" applyFill="1" applyBorder="1" applyAlignment="1">
      <alignment horizontal="center" vertical="center" wrapText="1"/>
      <protection/>
    </xf>
    <xf numFmtId="0" fontId="58" fillId="39" borderId="50" xfId="50" applyNumberFormat="1" applyFont="1" applyFill="1" applyBorder="1" applyAlignment="1">
      <alignment horizontal="center" vertical="center" wrapText="1"/>
      <protection/>
    </xf>
    <xf numFmtId="0" fontId="58" fillId="39" borderId="51" xfId="50" applyNumberFormat="1" applyFont="1" applyFill="1" applyBorder="1" applyAlignment="1">
      <alignment horizontal="center" vertical="center" wrapText="1"/>
      <protection/>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Currency" xfId="45"/>
    <cellStyle name="Currency [0]" xfId="46"/>
    <cellStyle name="Moeda 2 2" xfId="47"/>
    <cellStyle name="Moeda 2 3" xfId="48"/>
    <cellStyle name="Neutro" xfId="49"/>
    <cellStyle name="Normal 2" xfId="50"/>
    <cellStyle name="Normal 3" xfId="51"/>
    <cellStyle name="Normal 4" xfId="52"/>
    <cellStyle name="Normal 5" xfId="53"/>
    <cellStyle name="Nota" xfId="54"/>
    <cellStyle name="Percent" xfId="55"/>
    <cellStyle name="Porcentagem 2 2" xfId="56"/>
    <cellStyle name="Porcentagem 2 3" xfId="57"/>
    <cellStyle name="Ruim"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 name="Vírgula 2" xfId="70"/>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0</xdr:rowOff>
    </xdr:from>
    <xdr:ext cx="4171950" cy="219075"/>
    <xdr:sp>
      <xdr:nvSpPr>
        <xdr:cNvPr id="1" name="CaixaDeTexto 1"/>
        <xdr:cNvSpPr txBox="1">
          <a:spLocks noChangeArrowheads="1"/>
        </xdr:cNvSpPr>
      </xdr:nvSpPr>
      <xdr:spPr>
        <a:xfrm>
          <a:off x="914400" y="2914650"/>
          <a:ext cx="417195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_xD835__xDC35_</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((1+</a:t>
          </a:r>
          <a:r>
            <a:rPr lang="en-US" cap="none" sz="1100" b="0" i="0" u="none" baseline="0">
              <a:solidFill>
                <a:srgbClr val="000000"/>
              </a:solidFill>
              <a:latin typeface="Cambria Math"/>
              <a:ea typeface="Cambria Math"/>
              <a:cs typeface="Cambria Math"/>
            </a:rPr>
            <a:t>_xD835__xDC34_</a:t>
          </a:r>
          <a:r>
            <a:rPr lang="en-US" cap="none" sz="1100" b="0" i="0" u="none" baseline="0">
              <a:solidFill>
                <a:srgbClr val="000000"/>
              </a:solidFill>
              <a:latin typeface="Cambria Math"/>
              <a:ea typeface="Cambria Math"/>
              <a:cs typeface="Cambria Math"/>
            </a:rPr>
            <a:t>_xD835__xDC36_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_xD835__xDC45_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_xD835__xDC3A_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_xD835__xDC39_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_xD835__xDC3F_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−1</a:t>
          </a:r>
        </a:p>
      </xdr:txBody>
    </xdr:sp>
    <xdr:clientData/>
  </xdr:oneCellAnchor>
  <xdr:oneCellAnchor>
    <xdr:from>
      <xdr:col>1</xdr:col>
      <xdr:colOff>0</xdr:colOff>
      <xdr:row>21</xdr:row>
      <xdr:rowOff>0</xdr:rowOff>
    </xdr:from>
    <xdr:ext cx="3933825" cy="171450"/>
    <xdr:sp>
      <xdr:nvSpPr>
        <xdr:cNvPr id="2" name="CaixaDeTexto 2"/>
        <xdr:cNvSpPr txBox="1">
          <a:spLocks noChangeArrowheads="1"/>
        </xdr:cNvSpPr>
      </xdr:nvSpPr>
      <xdr:spPr>
        <a:xfrm>
          <a:off x="914400" y="3200400"/>
          <a:ext cx="3933825"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_xD835__xDC35_</a:t>
          </a:r>
          <a:r>
            <a:rPr lang="en-US" cap="none" sz="1100" b="0" i="0" u="none" baseline="0">
              <a:solidFill>
                <a:srgbClr val="000000"/>
              </a:solidFill>
              <a:latin typeface="Cambria Math"/>
              <a:ea typeface="Cambria Math"/>
              <a:cs typeface="Cambria Math"/>
            </a:rPr>
            <a:t>D</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((1+4,01+0,4+0,56)</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(1+1,11)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(1+7,3))/((</a:t>
          </a:r>
          <a:r>
            <a:rPr lang="en-US" cap="none" sz="1100" b="0" i="0" u="none" baseline="0">
              <a:solidFill>
                <a:srgbClr val="000000"/>
              </a:solidFill>
              <a:latin typeface="Cambria Math"/>
              <a:ea typeface="Cambria Math"/>
              <a:cs typeface="Cambria Math"/>
            </a:rPr>
            <a:t>1−6,65))</a:t>
          </a:r>
          <a:r>
            <a:rPr lang="en-US" cap="none" sz="1100" b="0" i="0" u="none" baseline="0">
              <a:solidFill>
                <a:srgbClr val="000000"/>
              </a:solidFill>
              <a:latin typeface="Cambria Math"/>
              <a:ea typeface="Cambria Math"/>
              <a:cs typeface="Cambria Math"/>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ilha2">
    <pageSetUpPr fitToPage="1"/>
  </sheetPr>
  <dimension ref="A1:I96"/>
  <sheetViews>
    <sheetView showGridLines="0" tabSelected="1" view="pageBreakPreview" zoomScaleSheetLayoutView="100" zoomScalePageLayoutView="0" workbookViewId="0" topLeftCell="A1">
      <selection activeCell="G14" sqref="G14"/>
    </sheetView>
  </sheetViews>
  <sheetFormatPr defaultColWidth="9.140625" defaultRowHeight="15"/>
  <cols>
    <col min="1" max="1" width="12.7109375" style="2" customWidth="1"/>
    <col min="2" max="2" width="14.140625" style="2" customWidth="1"/>
    <col min="3" max="3" width="9.7109375" style="2" customWidth="1"/>
    <col min="4" max="4" width="45.7109375" style="3" customWidth="1"/>
    <col min="5" max="5" width="6.7109375" style="2" customWidth="1"/>
    <col min="6" max="6" width="10.421875" style="6" bestFit="1" customWidth="1"/>
    <col min="7" max="7" width="26.8515625" style="7" customWidth="1"/>
    <col min="8" max="9" width="16.7109375" style="7" customWidth="1"/>
    <col min="10" max="16384" width="9.140625" style="2" customWidth="1"/>
  </cols>
  <sheetData>
    <row r="1" spans="1:9" s="118" customFormat="1" ht="11.25">
      <c r="A1" s="124"/>
      <c r="B1" s="114"/>
      <c r="C1" s="114"/>
      <c r="D1" s="115"/>
      <c r="E1" s="114"/>
      <c r="F1" s="114"/>
      <c r="G1" s="116"/>
      <c r="H1" s="116"/>
      <c r="I1" s="117"/>
    </row>
    <row r="2" spans="1:9" s="118" customFormat="1" ht="11.25">
      <c r="A2" s="125"/>
      <c r="B2" s="119" t="s">
        <v>11</v>
      </c>
      <c r="C2" s="120" t="s">
        <v>263</v>
      </c>
      <c r="D2" s="120"/>
      <c r="E2" s="123"/>
      <c r="F2" s="119" t="s">
        <v>14</v>
      </c>
      <c r="G2" s="201">
        <v>45261</v>
      </c>
      <c r="H2" s="121"/>
      <c r="I2" s="122"/>
    </row>
    <row r="3" spans="1:9" s="118" customFormat="1" ht="11.25">
      <c r="A3" s="125"/>
      <c r="B3" s="119" t="s">
        <v>12</v>
      </c>
      <c r="C3" s="120" t="s">
        <v>264</v>
      </c>
      <c r="D3" s="120"/>
      <c r="E3" s="123"/>
      <c r="F3" s="119" t="s">
        <v>15</v>
      </c>
      <c r="G3" s="93">
        <v>0.23</v>
      </c>
      <c r="H3" s="121"/>
      <c r="I3" s="122"/>
    </row>
    <row r="4" spans="1:9" s="118" customFormat="1" ht="11.25">
      <c r="A4" s="125"/>
      <c r="B4" s="119" t="s">
        <v>42</v>
      </c>
      <c r="C4" s="120" t="s">
        <v>190</v>
      </c>
      <c r="D4" s="120"/>
      <c r="E4" s="123"/>
      <c r="F4" s="218"/>
      <c r="G4" s="219"/>
      <c r="H4" s="121"/>
      <c r="I4" s="122"/>
    </row>
    <row r="5" spans="1:9" s="118" customFormat="1" ht="11.25">
      <c r="A5" s="125"/>
      <c r="B5" s="119" t="s">
        <v>13</v>
      </c>
      <c r="C5" s="120" t="s">
        <v>265</v>
      </c>
      <c r="D5" s="120"/>
      <c r="E5" s="123"/>
      <c r="F5" s="218"/>
      <c r="G5" s="219"/>
      <c r="H5" s="121"/>
      <c r="I5" s="122"/>
    </row>
    <row r="6" spans="1:9" s="118" customFormat="1" ht="12" thickBot="1">
      <c r="A6" s="126"/>
      <c r="B6" s="123"/>
      <c r="C6" s="123"/>
      <c r="D6" s="120"/>
      <c r="E6" s="123"/>
      <c r="F6" s="221"/>
      <c r="G6" s="203"/>
      <c r="H6" s="121"/>
      <c r="I6" s="122"/>
    </row>
    <row r="7" spans="1:9" s="118" customFormat="1" ht="11.25">
      <c r="A7" s="345" t="s">
        <v>63</v>
      </c>
      <c r="B7" s="346"/>
      <c r="C7" s="346"/>
      <c r="D7" s="346"/>
      <c r="E7" s="346"/>
      <c r="F7" s="346"/>
      <c r="G7" s="346"/>
      <c r="H7" s="346"/>
      <c r="I7" s="347"/>
    </row>
    <row r="8" spans="1:9" s="118" customFormat="1" ht="12" thickBot="1">
      <c r="A8" s="348"/>
      <c r="B8" s="349"/>
      <c r="C8" s="349"/>
      <c r="D8" s="349"/>
      <c r="E8" s="349"/>
      <c r="F8" s="349"/>
      <c r="G8" s="350"/>
      <c r="H8" s="351"/>
      <c r="I8" s="352"/>
    </row>
    <row r="9" spans="1:9" s="118" customFormat="1" ht="11.25">
      <c r="A9" s="187" t="s">
        <v>0</v>
      </c>
      <c r="B9" s="188" t="s">
        <v>1</v>
      </c>
      <c r="C9" s="188" t="s">
        <v>2</v>
      </c>
      <c r="D9" s="188" t="s">
        <v>3</v>
      </c>
      <c r="E9" s="188" t="s">
        <v>4</v>
      </c>
      <c r="F9" s="188" t="s">
        <v>38</v>
      </c>
      <c r="G9" s="189" t="s">
        <v>5</v>
      </c>
      <c r="H9" s="149" t="s">
        <v>6</v>
      </c>
      <c r="I9" s="150" t="s">
        <v>7</v>
      </c>
    </row>
    <row r="10" spans="1:9" s="4" customFormat="1" ht="10.5">
      <c r="A10" s="190">
        <v>1</v>
      </c>
      <c r="B10" s="224" t="s">
        <v>132</v>
      </c>
      <c r="C10" s="225"/>
      <c r="D10" s="225"/>
      <c r="E10" s="225"/>
      <c r="F10" s="225"/>
      <c r="G10" s="225"/>
      <c r="H10" s="225"/>
      <c r="I10" s="226"/>
    </row>
    <row r="11" spans="1:9" s="5" customFormat="1" ht="10.5">
      <c r="A11" s="191" t="s">
        <v>8</v>
      </c>
      <c r="B11" s="299" t="s">
        <v>133</v>
      </c>
      <c r="C11" s="300"/>
      <c r="D11" s="300"/>
      <c r="E11" s="300"/>
      <c r="F11" s="300"/>
      <c r="G11" s="300"/>
      <c r="H11" s="300"/>
      <c r="I11" s="301"/>
    </row>
    <row r="12" spans="1:9" ht="11.25">
      <c r="A12" s="220" t="s">
        <v>41</v>
      </c>
      <c r="B12" s="239" t="s">
        <v>124</v>
      </c>
      <c r="C12" s="239" t="s">
        <v>45</v>
      </c>
      <c r="D12" s="240" t="s">
        <v>9</v>
      </c>
      <c r="E12" s="239" t="s">
        <v>59</v>
      </c>
      <c r="F12" s="241">
        <v>4</v>
      </c>
      <c r="G12" s="242">
        <v>21579.239999999998</v>
      </c>
      <c r="H12" s="243">
        <f>G12*1.23</f>
        <v>26542.4652</v>
      </c>
      <c r="I12" s="244">
        <f>ROUND((F12*H12),2)</f>
        <v>106169.86</v>
      </c>
    </row>
    <row r="13" spans="1:9" ht="33.75">
      <c r="A13" s="220" t="s">
        <v>123</v>
      </c>
      <c r="B13" s="239" t="s">
        <v>57</v>
      </c>
      <c r="C13" s="239">
        <v>93210</v>
      </c>
      <c r="D13" s="240" t="s">
        <v>75</v>
      </c>
      <c r="E13" s="239" t="s">
        <v>74</v>
      </c>
      <c r="F13" s="241">
        <v>9</v>
      </c>
      <c r="G13" s="242">
        <v>770.94</v>
      </c>
      <c r="H13" s="243">
        <f>G13*1.23</f>
        <v>948.2562</v>
      </c>
      <c r="I13" s="244">
        <f>ROUND((F13*H13),2)</f>
        <v>8534.31</v>
      </c>
    </row>
    <row r="14" spans="1:9" ht="45">
      <c r="A14" s="220" t="s">
        <v>125</v>
      </c>
      <c r="B14" s="239" t="s">
        <v>122</v>
      </c>
      <c r="C14" s="239">
        <v>10777</v>
      </c>
      <c r="D14" s="240" t="s">
        <v>267</v>
      </c>
      <c r="E14" s="239" t="s">
        <v>131</v>
      </c>
      <c r="F14" s="241">
        <v>4</v>
      </c>
      <c r="G14" s="242">
        <v>979.29</v>
      </c>
      <c r="H14" s="243">
        <f>G14*1.23</f>
        <v>1204.5267</v>
      </c>
      <c r="I14" s="244">
        <f>ROUND((F14*H14),2)</f>
        <v>4818.11</v>
      </c>
    </row>
    <row r="15" spans="1:9" ht="33.75">
      <c r="A15" s="220" t="s">
        <v>126</v>
      </c>
      <c r="B15" s="239" t="s">
        <v>122</v>
      </c>
      <c r="C15" s="239">
        <v>4813</v>
      </c>
      <c r="D15" s="240" t="s">
        <v>268</v>
      </c>
      <c r="E15" s="239" t="s">
        <v>128</v>
      </c>
      <c r="F15" s="241">
        <v>2.26</v>
      </c>
      <c r="G15" s="242">
        <v>250</v>
      </c>
      <c r="H15" s="243">
        <f>G15*1.23</f>
        <v>307.5</v>
      </c>
      <c r="I15" s="244">
        <f>ROUND((F15*H15),2)</f>
        <v>694.95</v>
      </c>
    </row>
    <row r="16" spans="1:9" ht="11.25">
      <c r="A16" s="220" t="s">
        <v>188</v>
      </c>
      <c r="B16" s="239" t="s">
        <v>124</v>
      </c>
      <c r="C16" s="239" t="s">
        <v>176</v>
      </c>
      <c r="D16" s="240" t="s">
        <v>177</v>
      </c>
      <c r="E16" s="239" t="s">
        <v>178</v>
      </c>
      <c r="F16" s="241">
        <v>1</v>
      </c>
      <c r="G16" s="242">
        <f>COMPOSIÇÕES!G22</f>
        <v>1104.7</v>
      </c>
      <c r="H16" s="243">
        <f>G16*1.23</f>
        <v>1358.781</v>
      </c>
      <c r="I16" s="244">
        <f>ROUND((F16*H16),2)</f>
        <v>1358.78</v>
      </c>
    </row>
    <row r="17" spans="1:9" ht="11.25">
      <c r="A17" s="220" t="s">
        <v>189</v>
      </c>
      <c r="B17" s="239" t="s">
        <v>124</v>
      </c>
      <c r="C17" s="239" t="s">
        <v>180</v>
      </c>
      <c r="D17" s="240" t="s">
        <v>181</v>
      </c>
      <c r="E17" s="239" t="s">
        <v>178</v>
      </c>
      <c r="F17" s="241">
        <v>1</v>
      </c>
      <c r="G17" s="242">
        <f>COMPOSIÇÕES!G31</f>
        <v>1104.7</v>
      </c>
      <c r="H17" s="243">
        <f>G17*1.23</f>
        <v>1358.781</v>
      </c>
      <c r="I17" s="244">
        <f>ROUND((F17*H17),2)</f>
        <v>1358.78</v>
      </c>
    </row>
    <row r="18" spans="1:9" ht="11.25">
      <c r="A18" s="223" t="s">
        <v>8</v>
      </c>
      <c r="B18" s="192"/>
      <c r="C18" s="193"/>
      <c r="D18" s="194"/>
      <c r="E18" s="195"/>
      <c r="F18" s="196"/>
      <c r="G18" s="197"/>
      <c r="H18" s="159" t="s">
        <v>65</v>
      </c>
      <c r="I18" s="160">
        <f>SUM(I12:I17)</f>
        <v>122934.79</v>
      </c>
    </row>
    <row r="19" spans="1:9" s="5" customFormat="1" ht="10.5">
      <c r="A19" s="191" t="s">
        <v>10</v>
      </c>
      <c r="B19" s="299" t="s">
        <v>139</v>
      </c>
      <c r="C19" s="300"/>
      <c r="D19" s="300"/>
      <c r="E19" s="300"/>
      <c r="F19" s="300"/>
      <c r="G19" s="300"/>
      <c r="H19" s="300"/>
      <c r="I19" s="301"/>
    </row>
    <row r="20" spans="1:9" ht="33.75">
      <c r="A20" s="220" t="s">
        <v>60</v>
      </c>
      <c r="B20" s="239" t="s">
        <v>57</v>
      </c>
      <c r="C20" s="239">
        <v>99059</v>
      </c>
      <c r="D20" s="240" t="s">
        <v>55</v>
      </c>
      <c r="E20" s="239" t="s">
        <v>54</v>
      </c>
      <c r="F20" s="241">
        <v>200</v>
      </c>
      <c r="G20" s="242">
        <v>85.03</v>
      </c>
      <c r="H20" s="243">
        <f>G20*1.23</f>
        <v>104.5869</v>
      </c>
      <c r="I20" s="244">
        <f>ROUND((F20*H20),2)</f>
        <v>20917.38</v>
      </c>
    </row>
    <row r="21" spans="1:9" ht="33.75">
      <c r="A21" s="220" t="s">
        <v>127</v>
      </c>
      <c r="B21" s="239" t="s">
        <v>122</v>
      </c>
      <c r="C21" s="239">
        <v>37524</v>
      </c>
      <c r="D21" s="240" t="s">
        <v>147</v>
      </c>
      <c r="E21" s="239" t="s">
        <v>129</v>
      </c>
      <c r="F21" s="241">
        <v>300</v>
      </c>
      <c r="G21" s="242">
        <v>2.58</v>
      </c>
      <c r="H21" s="243">
        <f>G21*1.23</f>
        <v>3.1734</v>
      </c>
      <c r="I21" s="244">
        <f>ROUND((F21*H21),2)</f>
        <v>952.02</v>
      </c>
    </row>
    <row r="22" spans="1:9" ht="11.25">
      <c r="A22" s="223" t="s">
        <v>10</v>
      </c>
      <c r="B22" s="192"/>
      <c r="C22" s="193"/>
      <c r="D22" s="194"/>
      <c r="E22" s="195"/>
      <c r="F22" s="196"/>
      <c r="G22" s="197"/>
      <c r="H22" s="159" t="s">
        <v>65</v>
      </c>
      <c r="I22" s="160">
        <f>SUM(I20:I21)</f>
        <v>21869.4</v>
      </c>
    </row>
    <row r="23" spans="1:9" ht="11.25">
      <c r="A23" s="222"/>
      <c r="B23" s="134"/>
      <c r="C23" s="135"/>
      <c r="D23" s="136"/>
      <c r="E23" s="137"/>
      <c r="F23" s="138"/>
      <c r="G23" s="139"/>
      <c r="H23" s="140" t="s">
        <v>61</v>
      </c>
      <c r="I23" s="229">
        <f>I22+I18</f>
        <v>144804.19</v>
      </c>
    </row>
    <row r="24" spans="1:9" s="4" customFormat="1" ht="10.5">
      <c r="A24" s="190">
        <v>2</v>
      </c>
      <c r="B24" s="224" t="s">
        <v>138</v>
      </c>
      <c r="C24" s="225"/>
      <c r="D24" s="225"/>
      <c r="E24" s="225"/>
      <c r="F24" s="225"/>
      <c r="G24" s="225"/>
      <c r="H24" s="225"/>
      <c r="I24" s="226"/>
    </row>
    <row r="25" spans="1:9" s="5" customFormat="1" ht="10.5">
      <c r="A25" s="191" t="s">
        <v>151</v>
      </c>
      <c r="B25" s="299" t="s">
        <v>141</v>
      </c>
      <c r="C25" s="300"/>
      <c r="D25" s="300"/>
      <c r="E25" s="300"/>
      <c r="F25" s="300"/>
      <c r="G25" s="300"/>
      <c r="H25" s="300"/>
      <c r="I25" s="301"/>
    </row>
    <row r="26" spans="1:9" ht="45">
      <c r="A26" s="220" t="s">
        <v>194</v>
      </c>
      <c r="B26" s="239" t="s">
        <v>57</v>
      </c>
      <c r="C26" s="239">
        <v>96557</v>
      </c>
      <c r="D26" s="240" t="s">
        <v>99</v>
      </c>
      <c r="E26" s="239" t="s">
        <v>56</v>
      </c>
      <c r="F26" s="241">
        <v>20.08</v>
      </c>
      <c r="G26" s="242">
        <v>703.62</v>
      </c>
      <c r="H26" s="243">
        <f aca="true" t="shared" si="0" ref="H26:H36">G26*1.23</f>
        <v>865.4526</v>
      </c>
      <c r="I26" s="244">
        <f aca="true" t="shared" si="1" ref="I26:I36">ROUND((F26*H26),2)</f>
        <v>17378.29</v>
      </c>
    </row>
    <row r="27" spans="1:9" ht="45">
      <c r="A27" s="220" t="s">
        <v>195</v>
      </c>
      <c r="B27" s="239" t="s">
        <v>57</v>
      </c>
      <c r="C27" s="239">
        <v>96557</v>
      </c>
      <c r="D27" s="240" t="s">
        <v>99</v>
      </c>
      <c r="E27" s="239" t="s">
        <v>56</v>
      </c>
      <c r="F27" s="241">
        <v>1.44</v>
      </c>
      <c r="G27" s="242">
        <v>703.62</v>
      </c>
      <c r="H27" s="243">
        <f t="shared" si="0"/>
        <v>865.4526</v>
      </c>
      <c r="I27" s="244">
        <f t="shared" si="1"/>
        <v>1246.25</v>
      </c>
    </row>
    <row r="28" spans="1:9" ht="33.75">
      <c r="A28" s="220" t="s">
        <v>196</v>
      </c>
      <c r="B28" s="239" t="s">
        <v>57</v>
      </c>
      <c r="C28" s="239">
        <v>96558</v>
      </c>
      <c r="D28" s="240" t="s">
        <v>100</v>
      </c>
      <c r="E28" s="239" t="s">
        <v>56</v>
      </c>
      <c r="F28" s="241">
        <v>1.54</v>
      </c>
      <c r="G28" s="242">
        <v>712.13</v>
      </c>
      <c r="H28" s="243">
        <f t="shared" si="0"/>
        <v>875.9199</v>
      </c>
      <c r="I28" s="244">
        <f t="shared" si="1"/>
        <v>1348.92</v>
      </c>
    </row>
    <row r="29" spans="1:9" ht="33.75">
      <c r="A29" s="220" t="s">
        <v>197</v>
      </c>
      <c r="B29" s="239" t="s">
        <v>124</v>
      </c>
      <c r="C29" s="239" t="s">
        <v>142</v>
      </c>
      <c r="D29" s="240" t="s">
        <v>251</v>
      </c>
      <c r="E29" s="239" t="s">
        <v>128</v>
      </c>
      <c r="F29" s="241">
        <v>18.7</v>
      </c>
      <c r="G29" s="242">
        <f>COMPOSIÇÕES!G40</f>
        <v>233.21422</v>
      </c>
      <c r="H29" s="243">
        <f t="shared" si="0"/>
        <v>286.8534906</v>
      </c>
      <c r="I29" s="244">
        <f t="shared" si="1"/>
        <v>5364.16</v>
      </c>
    </row>
    <row r="30" spans="1:9" ht="45">
      <c r="A30" s="220" t="s">
        <v>198</v>
      </c>
      <c r="B30" s="239" t="s">
        <v>57</v>
      </c>
      <c r="C30" s="239">
        <v>92768</v>
      </c>
      <c r="D30" s="240" t="s">
        <v>87</v>
      </c>
      <c r="E30" s="239" t="s">
        <v>80</v>
      </c>
      <c r="F30" s="241">
        <v>30</v>
      </c>
      <c r="G30" s="242">
        <v>13.73</v>
      </c>
      <c r="H30" s="243">
        <f t="shared" si="0"/>
        <v>16.887900000000002</v>
      </c>
      <c r="I30" s="244">
        <f t="shared" si="1"/>
        <v>506.64</v>
      </c>
    </row>
    <row r="31" spans="1:9" ht="45">
      <c r="A31" s="220" t="s">
        <v>201</v>
      </c>
      <c r="B31" s="239" t="s">
        <v>57</v>
      </c>
      <c r="C31" s="239">
        <v>92769</v>
      </c>
      <c r="D31" s="240" t="s">
        <v>89</v>
      </c>
      <c r="E31" s="239" t="s">
        <v>80</v>
      </c>
      <c r="F31" s="241">
        <v>309</v>
      </c>
      <c r="G31" s="242">
        <v>12.71</v>
      </c>
      <c r="H31" s="243">
        <f t="shared" si="0"/>
        <v>15.6333</v>
      </c>
      <c r="I31" s="244">
        <f t="shared" si="1"/>
        <v>4830.69</v>
      </c>
    </row>
    <row r="32" spans="1:9" ht="45">
      <c r="A32" s="220" t="s">
        <v>199</v>
      </c>
      <c r="B32" s="239" t="s">
        <v>57</v>
      </c>
      <c r="C32" s="239">
        <v>92770</v>
      </c>
      <c r="D32" s="240" t="s">
        <v>90</v>
      </c>
      <c r="E32" s="239" t="s">
        <v>80</v>
      </c>
      <c r="F32" s="241">
        <v>57</v>
      </c>
      <c r="G32" s="242">
        <v>11.8</v>
      </c>
      <c r="H32" s="243">
        <f t="shared" si="0"/>
        <v>14.514000000000001</v>
      </c>
      <c r="I32" s="244">
        <f t="shared" si="1"/>
        <v>827.3</v>
      </c>
    </row>
    <row r="33" spans="1:9" ht="45">
      <c r="A33" s="220" t="s">
        <v>200</v>
      </c>
      <c r="B33" s="239" t="s">
        <v>57</v>
      </c>
      <c r="C33" s="239">
        <v>92771</v>
      </c>
      <c r="D33" s="240" t="s">
        <v>91</v>
      </c>
      <c r="E33" s="239" t="s">
        <v>80</v>
      </c>
      <c r="F33" s="241">
        <v>134</v>
      </c>
      <c r="G33" s="242">
        <v>10.45</v>
      </c>
      <c r="H33" s="243">
        <f t="shared" si="0"/>
        <v>12.853499999999999</v>
      </c>
      <c r="I33" s="244">
        <f t="shared" si="1"/>
        <v>1722.37</v>
      </c>
    </row>
    <row r="34" spans="1:9" ht="45">
      <c r="A34" s="220" t="s">
        <v>260</v>
      </c>
      <c r="B34" s="239" t="s">
        <v>57</v>
      </c>
      <c r="C34" s="239">
        <v>92772</v>
      </c>
      <c r="D34" s="240" t="s">
        <v>92</v>
      </c>
      <c r="E34" s="239" t="s">
        <v>80</v>
      </c>
      <c r="F34" s="241">
        <v>50</v>
      </c>
      <c r="G34" s="242">
        <v>8.72</v>
      </c>
      <c r="H34" s="243">
        <f t="shared" si="0"/>
        <v>10.7256</v>
      </c>
      <c r="I34" s="244">
        <f t="shared" si="1"/>
        <v>536.28</v>
      </c>
    </row>
    <row r="35" spans="1:9" ht="56.25">
      <c r="A35" s="220" t="s">
        <v>261</v>
      </c>
      <c r="B35" s="239" t="s">
        <v>124</v>
      </c>
      <c r="C35" s="239" t="s">
        <v>257</v>
      </c>
      <c r="D35" s="240" t="s">
        <v>258</v>
      </c>
      <c r="E35" s="239" t="s">
        <v>259</v>
      </c>
      <c r="F35" s="241">
        <v>10.32</v>
      </c>
      <c r="G35" s="242">
        <f>COMPOSIÇÕES!G50</f>
        <v>665.93374</v>
      </c>
      <c r="H35" s="243">
        <f t="shared" si="0"/>
        <v>819.0985001999999</v>
      </c>
      <c r="I35" s="244">
        <f t="shared" si="1"/>
        <v>8453.1</v>
      </c>
    </row>
    <row r="36" spans="1:9" ht="22.5">
      <c r="A36" s="220" t="s">
        <v>262</v>
      </c>
      <c r="B36" s="239" t="s">
        <v>57</v>
      </c>
      <c r="C36" s="239">
        <v>95601</v>
      </c>
      <c r="D36" s="240" t="s">
        <v>81</v>
      </c>
      <c r="E36" s="239" t="s">
        <v>73</v>
      </c>
      <c r="F36" s="241">
        <v>34</v>
      </c>
      <c r="G36" s="242">
        <v>17.54</v>
      </c>
      <c r="H36" s="243">
        <f t="shared" si="0"/>
        <v>21.574199999999998</v>
      </c>
      <c r="I36" s="244">
        <f t="shared" si="1"/>
        <v>733.52</v>
      </c>
    </row>
    <row r="37" spans="1:9" ht="11.25">
      <c r="A37" s="223" t="s">
        <v>151</v>
      </c>
      <c r="B37" s="192"/>
      <c r="C37" s="193"/>
      <c r="D37" s="194"/>
      <c r="E37" s="195"/>
      <c r="F37" s="196"/>
      <c r="G37" s="197"/>
      <c r="H37" s="159" t="s">
        <v>65</v>
      </c>
      <c r="I37" s="160">
        <f>SUM(I26:I36)</f>
        <v>42947.51999999999</v>
      </c>
    </row>
    <row r="38" spans="1:9" ht="11.25">
      <c r="A38" s="222"/>
      <c r="B38" s="134"/>
      <c r="C38" s="135"/>
      <c r="D38" s="136"/>
      <c r="E38" s="137"/>
      <c r="F38" s="138"/>
      <c r="G38" s="139"/>
      <c r="H38" s="140" t="s">
        <v>61</v>
      </c>
      <c r="I38" s="229">
        <f>I37</f>
        <v>42947.51999999999</v>
      </c>
    </row>
    <row r="39" spans="1:9" s="4" customFormat="1" ht="10.5">
      <c r="A39" s="190">
        <v>3</v>
      </c>
      <c r="B39" s="224" t="s">
        <v>213</v>
      </c>
      <c r="C39" s="225"/>
      <c r="D39" s="225"/>
      <c r="E39" s="225"/>
      <c r="F39" s="225"/>
      <c r="G39" s="225"/>
      <c r="H39" s="225"/>
      <c r="I39" s="226"/>
    </row>
    <row r="40" spans="1:9" s="5" customFormat="1" ht="10.5">
      <c r="A40" s="191" t="s">
        <v>160</v>
      </c>
      <c r="B40" s="299" t="s">
        <v>214</v>
      </c>
      <c r="C40" s="300"/>
      <c r="D40" s="300"/>
      <c r="E40" s="300"/>
      <c r="F40" s="300"/>
      <c r="G40" s="300"/>
      <c r="H40" s="300"/>
      <c r="I40" s="301"/>
    </row>
    <row r="41" spans="1:9" ht="22.5">
      <c r="A41" s="220" t="s">
        <v>161</v>
      </c>
      <c r="B41" s="239" t="s">
        <v>149</v>
      </c>
      <c r="C41" s="239" t="s">
        <v>58</v>
      </c>
      <c r="D41" s="240" t="s">
        <v>292</v>
      </c>
      <c r="E41" s="239" t="s">
        <v>4</v>
      </c>
      <c r="F41" s="241">
        <v>1</v>
      </c>
      <c r="G41" s="242">
        <f>(299128.33+319980.12+328460)/3</f>
        <v>315856.14999999997</v>
      </c>
      <c r="H41" s="243">
        <f>G41*1.23</f>
        <v>388503.0645</v>
      </c>
      <c r="I41" s="244">
        <f>ROUND((F41*H41),2)</f>
        <v>388503.06</v>
      </c>
    </row>
    <row r="42" spans="1:9" ht="11.25">
      <c r="A42" s="223" t="s">
        <v>160</v>
      </c>
      <c r="B42" s="192"/>
      <c r="C42" s="193"/>
      <c r="D42" s="194"/>
      <c r="E42" s="195"/>
      <c r="F42" s="196"/>
      <c r="G42" s="197"/>
      <c r="H42" s="159" t="s">
        <v>65</v>
      </c>
      <c r="I42" s="160">
        <f>SUM(I41)</f>
        <v>388503.06</v>
      </c>
    </row>
    <row r="43" spans="1:9" s="5" customFormat="1" ht="10.5">
      <c r="A43" s="191" t="s">
        <v>162</v>
      </c>
      <c r="B43" s="299" t="s">
        <v>216</v>
      </c>
      <c r="C43" s="300"/>
      <c r="D43" s="300"/>
      <c r="E43" s="300"/>
      <c r="F43" s="300"/>
      <c r="G43" s="300"/>
      <c r="H43" s="300"/>
      <c r="I43" s="301"/>
    </row>
    <row r="44" spans="1:9" ht="22.5">
      <c r="A44" s="220" t="s">
        <v>163</v>
      </c>
      <c r="B44" s="239" t="s">
        <v>149</v>
      </c>
      <c r="C44" s="239" t="s">
        <v>253</v>
      </c>
      <c r="D44" s="240" t="s">
        <v>254</v>
      </c>
      <c r="E44" s="239" t="s">
        <v>4</v>
      </c>
      <c r="F44" s="241">
        <v>1</v>
      </c>
      <c r="G44" s="242">
        <v>96020.5</v>
      </c>
      <c r="H44" s="243">
        <f>G44*1.23</f>
        <v>118105.215</v>
      </c>
      <c r="I44" s="244">
        <f>ROUND((F44*H44),2)</f>
        <v>118105.22</v>
      </c>
    </row>
    <row r="45" spans="1:9" ht="11.25">
      <c r="A45" s="223" t="s">
        <v>162</v>
      </c>
      <c r="B45" s="192"/>
      <c r="C45" s="193"/>
      <c r="D45" s="194"/>
      <c r="E45" s="195"/>
      <c r="F45" s="196"/>
      <c r="G45" s="197"/>
      <c r="H45" s="159" t="s">
        <v>65</v>
      </c>
      <c r="I45" s="160">
        <f>SUM(I44)</f>
        <v>118105.22</v>
      </c>
    </row>
    <row r="46" spans="1:9" s="5" customFormat="1" ht="10.5">
      <c r="A46" s="191" t="s">
        <v>293</v>
      </c>
      <c r="B46" s="299" t="s">
        <v>271</v>
      </c>
      <c r="C46" s="300"/>
      <c r="D46" s="300"/>
      <c r="E46" s="300"/>
      <c r="F46" s="300"/>
      <c r="G46" s="300"/>
      <c r="H46" s="300"/>
      <c r="I46" s="301"/>
    </row>
    <row r="47" spans="1:9" ht="22.5">
      <c r="A47" s="220" t="s">
        <v>294</v>
      </c>
      <c r="B47" s="239" t="s">
        <v>124</v>
      </c>
      <c r="C47" s="239" t="str">
        <f>COMPOSIÇÕES!B60</f>
        <v>COMP06</v>
      </c>
      <c r="D47" s="240" t="str">
        <f>COMPOSIÇÕES!C60</f>
        <v>PAREDE COM SISTEMA EM PLACAS CIMENTÍCIAS, USO EXTERNO, E ESTRUTURA METÁLICA COM GUIAS DUPLAS</v>
      </c>
      <c r="E47" s="239" t="str">
        <f>COMPOSIÇÕES!D60</f>
        <v>M²</v>
      </c>
      <c r="F47" s="241">
        <f>10.32+19.04+3.39+35.41+31.09+13.05+16.99+23.62+61.45</f>
        <v>214.36</v>
      </c>
      <c r="G47" s="242">
        <f>COMPOSIÇÕES!G60</f>
        <v>189.408295</v>
      </c>
      <c r="H47" s="243">
        <f>G47*1.23</f>
        <v>232.97220285</v>
      </c>
      <c r="I47" s="244">
        <f>ROUND((F47*H47),2)</f>
        <v>49939.92</v>
      </c>
    </row>
    <row r="48" spans="1:9" ht="22.5">
      <c r="A48" s="220" t="s">
        <v>295</v>
      </c>
      <c r="B48" s="239" t="s">
        <v>57</v>
      </c>
      <c r="C48" s="239" t="str">
        <f>COMPOSIÇÕES!B75</f>
        <v>COMP07</v>
      </c>
      <c r="D48" s="240" t="str">
        <f>COMPOSIÇÕES!C75</f>
        <v>REVESTIEMNTO EXTERNO DE PAREDE COM SISTEMA EM TIJOLO CERÂMICO LAMINADO 5,5X11X23CM</v>
      </c>
      <c r="E48" s="239" t="s">
        <v>73</v>
      </c>
      <c r="F48" s="241">
        <f>F47</f>
        <v>214.36</v>
      </c>
      <c r="G48" s="242">
        <f>COMPOSIÇÕES!G75</f>
        <v>136.26599458498026</v>
      </c>
      <c r="H48" s="243">
        <f>G48*1.23</f>
        <v>167.60717333952573</v>
      </c>
      <c r="I48" s="244">
        <f>ROUND((F48*H48),2)</f>
        <v>35928.27</v>
      </c>
    </row>
    <row r="49" spans="1:9" ht="11.25">
      <c r="A49" s="223" t="s">
        <v>164</v>
      </c>
      <c r="B49" s="192"/>
      <c r="C49" s="193"/>
      <c r="D49" s="194"/>
      <c r="E49" s="195"/>
      <c r="F49" s="196"/>
      <c r="G49" s="197"/>
      <c r="H49" s="159" t="s">
        <v>65</v>
      </c>
      <c r="I49" s="160">
        <f>SUM(I47:I48)</f>
        <v>85868.19</v>
      </c>
    </row>
    <row r="50" spans="1:9" ht="11.25">
      <c r="A50" s="222"/>
      <c r="B50" s="134"/>
      <c r="C50" s="135"/>
      <c r="D50" s="136"/>
      <c r="E50" s="137"/>
      <c r="F50" s="138"/>
      <c r="G50" s="139"/>
      <c r="H50" s="140" t="s">
        <v>61</v>
      </c>
      <c r="I50" s="229">
        <f>I45+I42+I49</f>
        <v>592476.47</v>
      </c>
    </row>
    <row r="51" spans="1:9" s="4" customFormat="1" ht="10.5">
      <c r="A51" s="190">
        <v>4</v>
      </c>
      <c r="B51" s="224" t="s">
        <v>148</v>
      </c>
      <c r="C51" s="225"/>
      <c r="D51" s="225"/>
      <c r="E51" s="225"/>
      <c r="F51" s="225"/>
      <c r="G51" s="225"/>
      <c r="H51" s="225"/>
      <c r="I51" s="226"/>
    </row>
    <row r="52" spans="1:9" s="5" customFormat="1" ht="10.5">
      <c r="A52" s="191" t="s">
        <v>164</v>
      </c>
      <c r="B52" s="299" t="s">
        <v>143</v>
      </c>
      <c r="C52" s="300"/>
      <c r="D52" s="300"/>
      <c r="E52" s="300"/>
      <c r="F52" s="300"/>
      <c r="G52" s="300"/>
      <c r="H52" s="300"/>
      <c r="I52" s="301"/>
    </row>
    <row r="53" spans="1:9" ht="33.75">
      <c r="A53" s="220" t="s">
        <v>165</v>
      </c>
      <c r="B53" s="239" t="s">
        <v>57</v>
      </c>
      <c r="C53" s="239">
        <v>91924</v>
      </c>
      <c r="D53" s="240" t="s">
        <v>102</v>
      </c>
      <c r="E53" s="239" t="s">
        <v>54</v>
      </c>
      <c r="F53" s="241">
        <v>315</v>
      </c>
      <c r="G53" s="242">
        <v>2.95</v>
      </c>
      <c r="H53" s="243">
        <f aca="true" t="shared" si="2" ref="H53:H65">G53*1.23</f>
        <v>3.6285000000000003</v>
      </c>
      <c r="I53" s="244">
        <f aca="true" t="shared" si="3" ref="I53:I65">ROUND((F53*H53),2)</f>
        <v>1142.98</v>
      </c>
    </row>
    <row r="54" spans="1:9" ht="33.75">
      <c r="A54" s="220" t="s">
        <v>185</v>
      </c>
      <c r="B54" s="239" t="s">
        <v>57</v>
      </c>
      <c r="C54" s="239">
        <v>91926</v>
      </c>
      <c r="D54" s="240" t="s">
        <v>103</v>
      </c>
      <c r="E54" s="239" t="s">
        <v>54</v>
      </c>
      <c r="F54" s="241">
        <v>6</v>
      </c>
      <c r="G54" s="242">
        <v>4.2</v>
      </c>
      <c r="H54" s="243">
        <f t="shared" si="2"/>
        <v>5.166</v>
      </c>
      <c r="I54" s="244">
        <f t="shared" si="3"/>
        <v>31</v>
      </c>
    </row>
    <row r="55" spans="1:9" ht="33.75">
      <c r="A55" s="220" t="s">
        <v>186</v>
      </c>
      <c r="B55" s="239" t="s">
        <v>57</v>
      </c>
      <c r="C55" s="239">
        <v>91939</v>
      </c>
      <c r="D55" s="240" t="s">
        <v>105</v>
      </c>
      <c r="E55" s="239" t="s">
        <v>73</v>
      </c>
      <c r="F55" s="241">
        <v>2</v>
      </c>
      <c r="G55" s="242">
        <v>36.49</v>
      </c>
      <c r="H55" s="243">
        <f t="shared" si="2"/>
        <v>44.8827</v>
      </c>
      <c r="I55" s="244">
        <f t="shared" si="3"/>
        <v>89.77</v>
      </c>
    </row>
    <row r="56" spans="1:9" ht="33.75">
      <c r="A56" s="220" t="s">
        <v>187</v>
      </c>
      <c r="B56" s="239" t="s">
        <v>57</v>
      </c>
      <c r="C56" s="239">
        <v>91945</v>
      </c>
      <c r="D56" s="240" t="s">
        <v>109</v>
      </c>
      <c r="E56" s="239" t="s">
        <v>73</v>
      </c>
      <c r="F56" s="241">
        <v>2</v>
      </c>
      <c r="G56" s="242">
        <v>16.3</v>
      </c>
      <c r="H56" s="243">
        <f t="shared" si="2"/>
        <v>20.049</v>
      </c>
      <c r="I56" s="244">
        <f t="shared" si="3"/>
        <v>40.1</v>
      </c>
    </row>
    <row r="57" spans="1:9" ht="33.75">
      <c r="A57" s="220" t="s">
        <v>218</v>
      </c>
      <c r="B57" s="239" t="s">
        <v>57</v>
      </c>
      <c r="C57" s="239">
        <v>91991</v>
      </c>
      <c r="D57" s="240" t="s">
        <v>110</v>
      </c>
      <c r="E57" s="239" t="s">
        <v>73</v>
      </c>
      <c r="F57" s="241">
        <v>1</v>
      </c>
      <c r="G57" s="242">
        <v>42.3</v>
      </c>
      <c r="H57" s="243">
        <f t="shared" si="2"/>
        <v>52.028999999999996</v>
      </c>
      <c r="I57" s="244">
        <f t="shared" si="3"/>
        <v>52.03</v>
      </c>
    </row>
    <row r="58" spans="1:9" ht="33.75">
      <c r="A58" s="220" t="s">
        <v>219</v>
      </c>
      <c r="B58" s="239" t="s">
        <v>57</v>
      </c>
      <c r="C58" s="239">
        <v>101632</v>
      </c>
      <c r="D58" s="240" t="s">
        <v>113</v>
      </c>
      <c r="E58" s="239" t="s">
        <v>73</v>
      </c>
      <c r="F58" s="241">
        <v>1</v>
      </c>
      <c r="G58" s="242">
        <v>42.07</v>
      </c>
      <c r="H58" s="243">
        <f t="shared" si="2"/>
        <v>51.7461</v>
      </c>
      <c r="I58" s="244">
        <f t="shared" si="3"/>
        <v>51.75</v>
      </c>
    </row>
    <row r="59" spans="1:9" ht="22.5">
      <c r="A59" s="220" t="s">
        <v>220</v>
      </c>
      <c r="B59" s="239" t="s">
        <v>57</v>
      </c>
      <c r="C59" s="239">
        <v>93653</v>
      </c>
      <c r="D59" s="240" t="s">
        <v>106</v>
      </c>
      <c r="E59" s="239" t="s">
        <v>73</v>
      </c>
      <c r="F59" s="241">
        <v>1</v>
      </c>
      <c r="G59" s="242">
        <v>11.42</v>
      </c>
      <c r="H59" s="243">
        <f t="shared" si="2"/>
        <v>14.0466</v>
      </c>
      <c r="I59" s="244">
        <f t="shared" si="3"/>
        <v>14.05</v>
      </c>
    </row>
    <row r="60" spans="1:9" ht="22.5">
      <c r="A60" s="220" t="s">
        <v>221</v>
      </c>
      <c r="B60" s="239" t="s">
        <v>57</v>
      </c>
      <c r="C60" s="239">
        <v>93655</v>
      </c>
      <c r="D60" s="240" t="s">
        <v>107</v>
      </c>
      <c r="E60" s="239" t="s">
        <v>73</v>
      </c>
      <c r="F60" s="241">
        <v>1</v>
      </c>
      <c r="G60" s="242">
        <v>13.64</v>
      </c>
      <c r="H60" s="243">
        <f t="shared" si="2"/>
        <v>16.7772</v>
      </c>
      <c r="I60" s="244">
        <f t="shared" si="3"/>
        <v>16.78</v>
      </c>
    </row>
    <row r="61" spans="1:9" ht="33.75">
      <c r="A61" s="220" t="s">
        <v>222</v>
      </c>
      <c r="B61" s="239" t="s">
        <v>57</v>
      </c>
      <c r="C61" s="239">
        <v>91834</v>
      </c>
      <c r="D61" s="240" t="s">
        <v>101</v>
      </c>
      <c r="E61" s="239" t="s">
        <v>54</v>
      </c>
      <c r="F61" s="241">
        <v>140</v>
      </c>
      <c r="G61" s="242">
        <v>17.82</v>
      </c>
      <c r="H61" s="243">
        <f t="shared" si="2"/>
        <v>21.9186</v>
      </c>
      <c r="I61" s="244">
        <f t="shared" si="3"/>
        <v>3068.6</v>
      </c>
    </row>
    <row r="62" spans="1:9" ht="22.5">
      <c r="A62" s="220" t="s">
        <v>223</v>
      </c>
      <c r="B62" s="239" t="s">
        <v>57</v>
      </c>
      <c r="C62" s="239">
        <v>91936</v>
      </c>
      <c r="D62" s="240" t="s">
        <v>104</v>
      </c>
      <c r="E62" s="239" t="s">
        <v>73</v>
      </c>
      <c r="F62" s="241">
        <v>20</v>
      </c>
      <c r="G62" s="242">
        <v>18.88</v>
      </c>
      <c r="H62" s="243">
        <f t="shared" si="2"/>
        <v>23.222399999999997</v>
      </c>
      <c r="I62" s="244">
        <f t="shared" si="3"/>
        <v>464.45</v>
      </c>
    </row>
    <row r="63" spans="1:9" ht="22.5">
      <c r="A63" s="220" t="s">
        <v>224</v>
      </c>
      <c r="B63" s="239" t="s">
        <v>57</v>
      </c>
      <c r="C63" s="239">
        <v>97611</v>
      </c>
      <c r="D63" s="240" t="s">
        <v>111</v>
      </c>
      <c r="E63" s="239" t="s">
        <v>73</v>
      </c>
      <c r="F63" s="241">
        <v>17</v>
      </c>
      <c r="G63" s="242">
        <v>28.66</v>
      </c>
      <c r="H63" s="243">
        <f t="shared" si="2"/>
        <v>35.2518</v>
      </c>
      <c r="I63" s="244">
        <f t="shared" si="3"/>
        <v>599.28</v>
      </c>
    </row>
    <row r="64" spans="1:9" ht="22.5">
      <c r="A64" s="220" t="s">
        <v>225</v>
      </c>
      <c r="B64" s="239" t="s">
        <v>57</v>
      </c>
      <c r="C64" s="239">
        <v>97612</v>
      </c>
      <c r="D64" s="240" t="s">
        <v>112</v>
      </c>
      <c r="E64" s="239" t="s">
        <v>73</v>
      </c>
      <c r="F64" s="241">
        <v>3</v>
      </c>
      <c r="G64" s="242">
        <v>31.01</v>
      </c>
      <c r="H64" s="243">
        <f t="shared" si="2"/>
        <v>38.1423</v>
      </c>
      <c r="I64" s="244">
        <f t="shared" si="3"/>
        <v>114.43</v>
      </c>
    </row>
    <row r="65" spans="1:9" ht="45">
      <c r="A65" s="220" t="s">
        <v>226</v>
      </c>
      <c r="B65" s="239" t="s">
        <v>57</v>
      </c>
      <c r="C65" s="239">
        <v>101875</v>
      </c>
      <c r="D65" s="240" t="s">
        <v>108</v>
      </c>
      <c r="E65" s="239" t="s">
        <v>73</v>
      </c>
      <c r="F65" s="241">
        <v>1</v>
      </c>
      <c r="G65" s="242">
        <v>380.18</v>
      </c>
      <c r="H65" s="243">
        <f t="shared" si="2"/>
        <v>467.6214</v>
      </c>
      <c r="I65" s="244">
        <f t="shared" si="3"/>
        <v>467.62</v>
      </c>
    </row>
    <row r="66" spans="1:9" ht="11.25">
      <c r="A66" s="223" t="s">
        <v>164</v>
      </c>
      <c r="B66" s="192"/>
      <c r="C66" s="193"/>
      <c r="D66" s="194"/>
      <c r="E66" s="195"/>
      <c r="F66" s="196"/>
      <c r="G66" s="197"/>
      <c r="H66" s="159" t="s">
        <v>65</v>
      </c>
      <c r="I66" s="160">
        <f>SUM(I53:I65)</f>
        <v>6152.839999999999</v>
      </c>
    </row>
    <row r="67" spans="1:9" ht="11.25">
      <c r="A67" s="222"/>
      <c r="B67" s="134"/>
      <c r="C67" s="135"/>
      <c r="D67" s="136"/>
      <c r="E67" s="137"/>
      <c r="F67" s="138"/>
      <c r="G67" s="139"/>
      <c r="H67" s="140" t="s">
        <v>61</v>
      </c>
      <c r="I67" s="229">
        <f>I66</f>
        <v>6152.839999999999</v>
      </c>
    </row>
    <row r="68" spans="1:9" s="4" customFormat="1" ht="10.5">
      <c r="A68" s="190">
        <v>5</v>
      </c>
      <c r="B68" s="224" t="s">
        <v>242</v>
      </c>
      <c r="C68" s="225"/>
      <c r="D68" s="225"/>
      <c r="E68" s="225"/>
      <c r="F68" s="225"/>
      <c r="G68" s="225"/>
      <c r="H68" s="225"/>
      <c r="I68" s="226"/>
    </row>
    <row r="69" spans="1:9" s="5" customFormat="1" ht="10.5">
      <c r="A69" s="191" t="s">
        <v>166</v>
      </c>
      <c r="B69" s="299" t="s">
        <v>243</v>
      </c>
      <c r="C69" s="300"/>
      <c r="D69" s="300"/>
      <c r="E69" s="300"/>
      <c r="F69" s="300"/>
      <c r="G69" s="300"/>
      <c r="H69" s="300"/>
      <c r="I69" s="301"/>
    </row>
    <row r="70" spans="1:9" ht="22.5">
      <c r="A70" s="220" t="s">
        <v>167</v>
      </c>
      <c r="B70" s="239" t="s">
        <v>57</v>
      </c>
      <c r="C70" s="239">
        <v>99814</v>
      </c>
      <c r="D70" s="240" t="s">
        <v>115</v>
      </c>
      <c r="E70" s="239" t="s">
        <v>74</v>
      </c>
      <c r="F70" s="241">
        <v>700</v>
      </c>
      <c r="G70" s="242">
        <v>2.03</v>
      </c>
      <c r="H70" s="243">
        <f>G70*1.23</f>
        <v>2.4968999999999997</v>
      </c>
      <c r="I70" s="244">
        <f>ROUND((F70*H70),2)</f>
        <v>1747.83</v>
      </c>
    </row>
    <row r="71" spans="1:9" ht="11.25">
      <c r="A71" s="223" t="s">
        <v>166</v>
      </c>
      <c r="B71" s="192"/>
      <c r="C71" s="193"/>
      <c r="D71" s="194"/>
      <c r="E71" s="195"/>
      <c r="F71" s="196"/>
      <c r="G71" s="197"/>
      <c r="H71" s="159" t="s">
        <v>65</v>
      </c>
      <c r="I71" s="160">
        <f>SUM(I70)</f>
        <v>1747.83</v>
      </c>
    </row>
    <row r="72" spans="1:9" ht="11.25">
      <c r="A72" s="222"/>
      <c r="B72" s="134"/>
      <c r="C72" s="135"/>
      <c r="D72" s="136"/>
      <c r="E72" s="137"/>
      <c r="F72" s="138"/>
      <c r="G72" s="139"/>
      <c r="H72" s="140" t="s">
        <v>61</v>
      </c>
      <c r="I72" s="229">
        <f>I71</f>
        <v>1747.83</v>
      </c>
    </row>
    <row r="73" spans="1:9" ht="12">
      <c r="A73" s="141"/>
      <c r="B73" s="142"/>
      <c r="C73" s="143"/>
      <c r="D73" s="144"/>
      <c r="E73" s="145"/>
      <c r="F73" s="146"/>
      <c r="G73" s="147"/>
      <c r="H73" s="148" t="s">
        <v>62</v>
      </c>
      <c r="I73" s="228">
        <f>I72+I67+I50+I38+I23</f>
        <v>788128.8500000001</v>
      </c>
    </row>
    <row r="74" spans="1:9" s="161" customFormat="1" ht="12">
      <c r="A74" s="276"/>
      <c r="B74" s="277"/>
      <c r="C74" s="278"/>
      <c r="D74" s="279"/>
      <c r="E74" s="280"/>
      <c r="F74" s="281"/>
      <c r="G74" s="282"/>
      <c r="H74" s="283"/>
      <c r="I74" s="284"/>
    </row>
    <row r="75" spans="1:9" ht="11.25" hidden="1">
      <c r="A75" s="151" t="s">
        <v>36</v>
      </c>
      <c r="B75" s="64"/>
      <c r="C75" s="64"/>
      <c r="D75" s="63"/>
      <c r="E75" s="64"/>
      <c r="F75" s="85"/>
      <c r="G75" s="82"/>
      <c r="H75" s="82"/>
      <c r="I75" s="83"/>
    </row>
    <row r="76" spans="1:9" ht="11.25" hidden="1">
      <c r="A76" s="152" t="s">
        <v>269</v>
      </c>
      <c r="B76" s="64"/>
      <c r="C76" s="64"/>
      <c r="D76" s="63"/>
      <c r="E76" s="64"/>
      <c r="F76" s="85"/>
      <c r="G76" s="82"/>
      <c r="H76" s="82"/>
      <c r="I76" s="83"/>
    </row>
    <row r="77" spans="1:9" ht="12" hidden="1" thickBot="1">
      <c r="A77" s="251" t="s">
        <v>270</v>
      </c>
      <c r="B77" s="72"/>
      <c r="C77" s="72"/>
      <c r="D77" s="73"/>
      <c r="E77" s="72"/>
      <c r="F77" s="74"/>
      <c r="G77" s="75"/>
      <c r="H77" s="75"/>
      <c r="I77" s="76"/>
    </row>
    <row r="78" spans="1:9" ht="12" thickBot="1">
      <c r="A78" s="127"/>
      <c r="B78" s="72"/>
      <c r="C78" s="72"/>
      <c r="D78" s="73"/>
      <c r="E78" s="72"/>
      <c r="F78" s="74"/>
      <c r="G78" s="75"/>
      <c r="H78" s="75"/>
      <c r="I78" s="76"/>
    </row>
    <row r="79" ht="11.25"/>
    <row r="80" ht="11.25"/>
    <row r="81" ht="11.25"/>
    <row r="82" ht="11.25"/>
    <row r="83" ht="11.25"/>
    <row r="84" ht="11.25"/>
    <row r="85" ht="11.25"/>
    <row r="86" ht="11.25"/>
    <row r="87" ht="11.25"/>
    <row r="88" ht="11.25"/>
    <row r="89" ht="11.25"/>
    <row r="90" spans="1:9" s="161" customFormat="1" ht="11.25">
      <c r="A90" s="2"/>
      <c r="B90" s="2"/>
      <c r="C90" s="2"/>
      <c r="D90" s="3"/>
      <c r="E90" s="2"/>
      <c r="F90" s="6"/>
      <c r="G90" s="7"/>
      <c r="H90" s="7"/>
      <c r="I90" s="7"/>
    </row>
    <row r="91" ht="11.25"/>
    <row r="92" ht="11.25"/>
    <row r="93" ht="11.25"/>
    <row r="94" ht="11.25"/>
    <row r="95" spans="1:9" s="5" customFormat="1" ht="11.25">
      <c r="A95" s="2"/>
      <c r="B95" s="2"/>
      <c r="C95" s="2"/>
      <c r="D95" s="3"/>
      <c r="E95" s="2"/>
      <c r="F95" s="6"/>
      <c r="G95" s="7"/>
      <c r="H95" s="7"/>
      <c r="I95" s="7"/>
    </row>
    <row r="96" spans="1:9" s="5" customFormat="1" ht="22.5" customHeight="1">
      <c r="A96" s="2"/>
      <c r="B96" s="2"/>
      <c r="C96" s="2"/>
      <c r="D96" s="3"/>
      <c r="E96" s="2"/>
      <c r="F96" s="6"/>
      <c r="G96" s="7"/>
      <c r="H96" s="7"/>
      <c r="I96" s="7"/>
    </row>
    <row r="100" ht="22.5" customHeight="1"/>
  </sheetData>
  <sheetProtection/>
  <mergeCells count="1">
    <mergeCell ref="A7:I8"/>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57" r:id="rId3"/>
  <headerFooter>
    <oddFooter>&amp;CPágina &amp;P de &amp;N</oddFooter>
  </headerFooter>
  <rowBreaks count="2" manualBreakCount="2">
    <brk id="24" max="8" man="1"/>
    <brk id="38" max="8" man="1"/>
  </rowBreaks>
  <legacyDrawing r:id="rId2"/>
</worksheet>
</file>

<file path=xl/worksheets/sheet2.xml><?xml version="1.0" encoding="utf-8"?>
<worksheet xmlns="http://schemas.openxmlformats.org/spreadsheetml/2006/main" xmlns:r="http://schemas.openxmlformats.org/officeDocument/2006/relationships">
  <sheetPr codeName="Planilha3">
    <pageSetUpPr fitToPage="1"/>
  </sheetPr>
  <dimension ref="A1:N138"/>
  <sheetViews>
    <sheetView showGridLines="0" view="pageBreakPreview" zoomScaleSheetLayoutView="100" zoomScalePageLayoutView="0" workbookViewId="0" topLeftCell="A1">
      <pane ySplit="9" topLeftCell="A10" activePane="bottomLeft" state="frozen"/>
      <selection pane="topLeft" activeCell="G3" sqref="G3"/>
      <selection pane="bottomLeft" activeCell="B38" sqref="B38"/>
    </sheetView>
  </sheetViews>
  <sheetFormatPr defaultColWidth="9.140625" defaultRowHeight="15"/>
  <cols>
    <col min="1" max="1" width="15.421875" style="13" customWidth="1"/>
    <col min="2" max="2" width="14.421875" style="13" customWidth="1"/>
    <col min="3" max="3" width="9.8515625" style="13" customWidth="1"/>
    <col min="4" max="4" width="36.7109375" style="216" customWidth="1"/>
    <col min="5" max="5" width="9.7109375" style="13" customWidth="1"/>
    <col min="6" max="6" width="10.8515625" style="13" customWidth="1"/>
    <col min="7" max="10" width="9.7109375" style="13" customWidth="1"/>
    <col min="11" max="11" width="11.00390625" style="13" bestFit="1" customWidth="1"/>
    <col min="12" max="12" width="10.28125" style="13" customWidth="1"/>
    <col min="13" max="13" width="12.28125" style="13" customWidth="1"/>
    <col min="14" max="14" width="15.8515625" style="275" bestFit="1" customWidth="1"/>
    <col min="15" max="16384" width="9.140625" style="13" customWidth="1"/>
  </cols>
  <sheetData>
    <row r="1" spans="1:14" ht="11.25">
      <c r="A1" s="124"/>
      <c r="B1" s="114"/>
      <c r="C1" s="114"/>
      <c r="D1" s="115"/>
      <c r="E1" s="114"/>
      <c r="F1" s="114"/>
      <c r="G1" s="116"/>
      <c r="H1" s="116"/>
      <c r="I1" s="89"/>
      <c r="J1" s="89"/>
      <c r="K1" s="89"/>
      <c r="L1" s="89"/>
      <c r="M1" s="90"/>
      <c r="N1" s="270"/>
    </row>
    <row r="2" spans="1:14" ht="11.25">
      <c r="A2" s="125"/>
      <c r="B2" s="119" t="s">
        <v>11</v>
      </c>
      <c r="C2" s="120" t="s">
        <v>263</v>
      </c>
      <c r="D2" s="120"/>
      <c r="E2" s="123"/>
      <c r="F2" s="119" t="s">
        <v>14</v>
      </c>
      <c r="G2" s="201">
        <v>45261</v>
      </c>
      <c r="H2" s="121"/>
      <c r="I2" s="203"/>
      <c r="J2" s="202"/>
      <c r="K2" s="202"/>
      <c r="L2" s="91"/>
      <c r="M2" s="92"/>
      <c r="N2" s="270"/>
    </row>
    <row r="3" spans="1:14" ht="11.25">
      <c r="A3" s="125"/>
      <c r="B3" s="119" t="s">
        <v>12</v>
      </c>
      <c r="C3" s="120" t="s">
        <v>264</v>
      </c>
      <c r="D3" s="120"/>
      <c r="E3" s="123"/>
      <c r="F3" s="119" t="s">
        <v>15</v>
      </c>
      <c r="G3" s="93">
        <v>0.23</v>
      </c>
      <c r="H3" s="121"/>
      <c r="I3" s="203"/>
      <c r="J3" s="202"/>
      <c r="K3" s="202"/>
      <c r="L3" s="91"/>
      <c r="M3" s="92"/>
      <c r="N3" s="270"/>
    </row>
    <row r="4" spans="1:14" ht="11.25">
      <c r="A4" s="125"/>
      <c r="B4" s="119" t="s">
        <v>42</v>
      </c>
      <c r="C4" s="120" t="s">
        <v>190</v>
      </c>
      <c r="D4" s="120"/>
      <c r="E4" s="123"/>
      <c r="F4" s="218"/>
      <c r="G4" s="219"/>
      <c r="H4" s="121"/>
      <c r="I4" s="203"/>
      <c r="J4" s="202"/>
      <c r="K4" s="202"/>
      <c r="L4" s="91"/>
      <c r="M4" s="92"/>
      <c r="N4" s="270"/>
    </row>
    <row r="5" spans="1:14" ht="11.25">
      <c r="A5" s="125"/>
      <c r="B5" s="119" t="s">
        <v>13</v>
      </c>
      <c r="C5" s="120" t="s">
        <v>265</v>
      </c>
      <c r="D5" s="120"/>
      <c r="E5" s="123"/>
      <c r="F5" s="218"/>
      <c r="G5" s="219"/>
      <c r="H5" s="205"/>
      <c r="I5" s="203"/>
      <c r="J5" s="202"/>
      <c r="K5" s="202"/>
      <c r="L5" s="91"/>
      <c r="M5" s="92"/>
      <c r="N5" s="270"/>
    </row>
    <row r="6" spans="1:14" ht="11.25">
      <c r="A6" s="125"/>
      <c r="B6" s="119"/>
      <c r="C6" s="120"/>
      <c r="D6" s="120"/>
      <c r="E6" s="123"/>
      <c r="F6" s="204"/>
      <c r="G6" s="204"/>
      <c r="H6" s="205"/>
      <c r="I6" s="203"/>
      <c r="J6" s="202"/>
      <c r="K6" s="202"/>
      <c r="L6" s="91"/>
      <c r="M6" s="92"/>
      <c r="N6" s="270"/>
    </row>
    <row r="7" spans="1:14" ht="12" thickBot="1">
      <c r="A7" s="126"/>
      <c r="B7" s="123"/>
      <c r="C7" s="123"/>
      <c r="D7" s="120"/>
      <c r="E7" s="123"/>
      <c r="F7" s="123"/>
      <c r="G7" s="121"/>
      <c r="H7" s="121"/>
      <c r="I7" s="91"/>
      <c r="J7" s="91"/>
      <c r="K7" s="91"/>
      <c r="L7" s="91"/>
      <c r="M7" s="92"/>
      <c r="N7" s="271"/>
    </row>
    <row r="8" spans="1:14" ht="15.75">
      <c r="A8" s="359" t="s">
        <v>37</v>
      </c>
      <c r="B8" s="360"/>
      <c r="C8" s="360"/>
      <c r="D8" s="360"/>
      <c r="E8" s="360"/>
      <c r="F8" s="360"/>
      <c r="G8" s="360"/>
      <c r="H8" s="360"/>
      <c r="I8" s="360"/>
      <c r="J8" s="360"/>
      <c r="K8" s="360"/>
      <c r="L8" s="360"/>
      <c r="M8" s="361"/>
      <c r="N8" s="261"/>
    </row>
    <row r="9" spans="1:14" s="1" customFormat="1" ht="12">
      <c r="A9" s="247" t="s">
        <v>0</v>
      </c>
      <c r="B9" s="248" t="s">
        <v>1</v>
      </c>
      <c r="C9" s="248" t="s">
        <v>2</v>
      </c>
      <c r="D9" s="230" t="s">
        <v>3</v>
      </c>
      <c r="E9" s="111" t="s">
        <v>38</v>
      </c>
      <c r="F9" s="111" t="s">
        <v>47</v>
      </c>
      <c r="G9" s="111" t="s">
        <v>48</v>
      </c>
      <c r="H9" s="111" t="s">
        <v>49</v>
      </c>
      <c r="I9" s="111" t="s">
        <v>50</v>
      </c>
      <c r="J9" s="111" t="s">
        <v>39</v>
      </c>
      <c r="K9" s="111" t="s">
        <v>72</v>
      </c>
      <c r="L9" s="246" t="s">
        <v>4</v>
      </c>
      <c r="M9" s="256" t="s">
        <v>40</v>
      </c>
      <c r="N9" s="272"/>
    </row>
    <row r="10" spans="1:14" ht="11.25">
      <c r="A10" s="164">
        <v>1</v>
      </c>
      <c r="B10" s="45" t="s">
        <v>132</v>
      </c>
      <c r="C10" s="46"/>
      <c r="D10" s="46"/>
      <c r="E10" s="47"/>
      <c r="F10" s="47"/>
      <c r="G10" s="47"/>
      <c r="H10" s="47"/>
      <c r="I10" s="47"/>
      <c r="J10" s="47"/>
      <c r="K10" s="47"/>
      <c r="L10" s="47"/>
      <c r="M10" s="48"/>
      <c r="N10" s="273"/>
    </row>
    <row r="11" spans="1:14" ht="11.25">
      <c r="A11" s="231" t="s">
        <v>8</v>
      </c>
      <c r="B11" s="49" t="s">
        <v>133</v>
      </c>
      <c r="C11" s="50"/>
      <c r="D11" s="50"/>
      <c r="E11" s="51"/>
      <c r="F11" s="51"/>
      <c r="G11" s="51"/>
      <c r="H11" s="51"/>
      <c r="I11" s="51"/>
      <c r="J11" s="51"/>
      <c r="K11" s="51"/>
      <c r="L11" s="51"/>
      <c r="M11" s="52"/>
      <c r="N11" s="273"/>
    </row>
    <row r="12" spans="1:14" s="98" customFormat="1" ht="11.25">
      <c r="A12" s="249" t="s">
        <v>41</v>
      </c>
      <c r="B12" s="245" t="s">
        <v>124</v>
      </c>
      <c r="C12" s="53" t="s">
        <v>45</v>
      </c>
      <c r="D12" s="234" t="s">
        <v>9</v>
      </c>
      <c r="E12" s="54"/>
      <c r="F12" s="54"/>
      <c r="G12" s="54"/>
      <c r="H12" s="54"/>
      <c r="I12" s="54"/>
      <c r="J12" s="54"/>
      <c r="K12" s="54"/>
      <c r="L12" s="238" t="s">
        <v>59</v>
      </c>
      <c r="M12" s="55">
        <v>4</v>
      </c>
      <c r="N12" s="267"/>
    </row>
    <row r="13" spans="1:14" ht="11.25">
      <c r="A13" s="56"/>
      <c r="B13" s="186"/>
      <c r="C13" s="57"/>
      <c r="D13" s="286" t="s">
        <v>134</v>
      </c>
      <c r="E13" s="58">
        <v>4</v>
      </c>
      <c r="F13" s="58"/>
      <c r="G13" s="58"/>
      <c r="H13" s="58"/>
      <c r="I13" s="58"/>
      <c r="J13" s="58"/>
      <c r="K13" s="58"/>
      <c r="L13" s="58"/>
      <c r="M13" s="55">
        <v>4</v>
      </c>
      <c r="N13" s="274"/>
    </row>
    <row r="14" spans="1:14" s="98" customFormat="1" ht="45">
      <c r="A14" s="249" t="s">
        <v>123</v>
      </c>
      <c r="B14" s="245" t="s">
        <v>57</v>
      </c>
      <c r="C14" s="53">
        <v>93210</v>
      </c>
      <c r="D14" s="234" t="s">
        <v>75</v>
      </c>
      <c r="E14" s="54"/>
      <c r="F14" s="54"/>
      <c r="G14" s="54"/>
      <c r="H14" s="54"/>
      <c r="I14" s="54"/>
      <c r="J14" s="54"/>
      <c r="K14" s="54"/>
      <c r="L14" s="238" t="s">
        <v>74</v>
      </c>
      <c r="M14" s="55">
        <v>9</v>
      </c>
      <c r="N14" s="267"/>
    </row>
    <row r="15" spans="1:14" ht="11.25">
      <c r="A15" s="56"/>
      <c r="B15" s="186"/>
      <c r="C15" s="57"/>
      <c r="D15" s="286" t="s">
        <v>135</v>
      </c>
      <c r="E15" s="58"/>
      <c r="F15" s="58"/>
      <c r="G15" s="58">
        <v>3</v>
      </c>
      <c r="H15" s="58">
        <v>3</v>
      </c>
      <c r="I15" s="58"/>
      <c r="J15" s="58"/>
      <c r="K15" s="58"/>
      <c r="L15" s="58"/>
      <c r="M15" s="55">
        <v>9</v>
      </c>
      <c r="N15" s="274"/>
    </row>
    <row r="16" spans="1:14" s="98" customFormat="1" ht="56.25">
      <c r="A16" s="249" t="s">
        <v>125</v>
      </c>
      <c r="B16" s="245" t="s">
        <v>122</v>
      </c>
      <c r="C16" s="53">
        <v>10777</v>
      </c>
      <c r="D16" s="234" t="s">
        <v>267</v>
      </c>
      <c r="E16" s="54"/>
      <c r="F16" s="54"/>
      <c r="G16" s="54"/>
      <c r="H16" s="54"/>
      <c r="I16" s="54"/>
      <c r="J16" s="54"/>
      <c r="K16" s="54"/>
      <c r="L16" s="238" t="s">
        <v>131</v>
      </c>
      <c r="M16" s="55">
        <v>4</v>
      </c>
      <c r="N16" s="267"/>
    </row>
    <row r="17" spans="1:14" ht="11.25">
      <c r="A17" s="56"/>
      <c r="B17" s="186"/>
      <c r="C17" s="57"/>
      <c r="D17" s="286" t="s">
        <v>136</v>
      </c>
      <c r="E17" s="58">
        <v>4</v>
      </c>
      <c r="F17" s="58"/>
      <c r="G17" s="58"/>
      <c r="H17" s="58"/>
      <c r="I17" s="58"/>
      <c r="J17" s="58"/>
      <c r="K17" s="58"/>
      <c r="L17" s="58"/>
      <c r="M17" s="55">
        <v>4</v>
      </c>
      <c r="N17" s="274"/>
    </row>
    <row r="18" spans="1:14" s="98" customFormat="1" ht="45">
      <c r="A18" s="249" t="s">
        <v>126</v>
      </c>
      <c r="B18" s="245" t="s">
        <v>122</v>
      </c>
      <c r="C18" s="53">
        <v>4813</v>
      </c>
      <c r="D18" s="234" t="s">
        <v>268</v>
      </c>
      <c r="E18" s="54"/>
      <c r="F18" s="54"/>
      <c r="G18" s="54"/>
      <c r="H18" s="54"/>
      <c r="I18" s="54"/>
      <c r="J18" s="54"/>
      <c r="K18" s="54"/>
      <c r="L18" s="238" t="s">
        <v>128</v>
      </c>
      <c r="M18" s="55">
        <v>2.26</v>
      </c>
      <c r="N18" s="267"/>
    </row>
    <row r="19" spans="1:14" ht="11.25">
      <c r="A19" s="56"/>
      <c r="B19" s="186"/>
      <c r="C19" s="57"/>
      <c r="D19" s="286" t="s">
        <v>137</v>
      </c>
      <c r="E19" s="58"/>
      <c r="F19" s="58"/>
      <c r="G19" s="58">
        <v>2</v>
      </c>
      <c r="H19" s="58"/>
      <c r="I19" s="58">
        <v>1.13</v>
      </c>
      <c r="J19" s="58"/>
      <c r="K19" s="58"/>
      <c r="L19" s="58"/>
      <c r="M19" s="55">
        <v>2.26</v>
      </c>
      <c r="N19" s="274"/>
    </row>
    <row r="20" spans="1:14" s="98" customFormat="1" ht="11.25">
      <c r="A20" s="314" t="s">
        <v>188</v>
      </c>
      <c r="B20" s="245" t="s">
        <v>124</v>
      </c>
      <c r="C20" s="53" t="s">
        <v>176</v>
      </c>
      <c r="D20" s="234" t="s">
        <v>177</v>
      </c>
      <c r="E20" s="54"/>
      <c r="F20" s="54"/>
      <c r="G20" s="54"/>
      <c r="H20" s="54"/>
      <c r="I20" s="54"/>
      <c r="J20" s="54"/>
      <c r="K20" s="54"/>
      <c r="L20" s="238" t="s">
        <v>178</v>
      </c>
      <c r="M20" s="55">
        <v>1</v>
      </c>
      <c r="N20" s="267"/>
    </row>
    <row r="21" spans="1:14" ht="11.25">
      <c r="A21" s="56"/>
      <c r="B21" s="186"/>
      <c r="C21" s="57"/>
      <c r="D21" s="286" t="s">
        <v>182</v>
      </c>
      <c r="E21" s="58">
        <v>1</v>
      </c>
      <c r="F21" s="58"/>
      <c r="G21" s="58"/>
      <c r="H21" s="58"/>
      <c r="I21" s="58"/>
      <c r="J21" s="58"/>
      <c r="K21" s="58"/>
      <c r="L21" s="58"/>
      <c r="M21" s="55">
        <v>1</v>
      </c>
      <c r="N21" s="274"/>
    </row>
    <row r="22" spans="1:14" s="98" customFormat="1" ht="11.25">
      <c r="A22" s="314" t="s">
        <v>189</v>
      </c>
      <c r="B22" s="245" t="s">
        <v>124</v>
      </c>
      <c r="C22" s="53" t="s">
        <v>180</v>
      </c>
      <c r="D22" s="234" t="s">
        <v>181</v>
      </c>
      <c r="E22" s="54"/>
      <c r="F22" s="54"/>
      <c r="G22" s="54"/>
      <c r="H22" s="54"/>
      <c r="I22" s="54"/>
      <c r="J22" s="54"/>
      <c r="K22" s="54"/>
      <c r="L22" s="238" t="s">
        <v>178</v>
      </c>
      <c r="M22" s="55">
        <v>1</v>
      </c>
      <c r="N22" s="267"/>
    </row>
    <row r="23" spans="1:14" ht="11.25">
      <c r="A23" s="56"/>
      <c r="B23" s="186"/>
      <c r="C23" s="57"/>
      <c r="D23" s="286" t="s">
        <v>183</v>
      </c>
      <c r="E23" s="58">
        <v>1</v>
      </c>
      <c r="F23" s="58"/>
      <c r="G23" s="58"/>
      <c r="H23" s="58"/>
      <c r="I23" s="58"/>
      <c r="J23" s="58"/>
      <c r="K23" s="58"/>
      <c r="L23" s="58"/>
      <c r="M23" s="55">
        <v>1</v>
      </c>
      <c r="N23" s="274"/>
    </row>
    <row r="24" spans="1:14" ht="11.25">
      <c r="A24" s="231" t="s">
        <v>10</v>
      </c>
      <c r="B24" s="49" t="s">
        <v>139</v>
      </c>
      <c r="C24" s="50"/>
      <c r="D24" s="50"/>
      <c r="E24" s="51"/>
      <c r="F24" s="51"/>
      <c r="G24" s="51"/>
      <c r="H24" s="51"/>
      <c r="I24" s="51"/>
      <c r="J24" s="51"/>
      <c r="K24" s="51"/>
      <c r="L24" s="51"/>
      <c r="M24" s="52"/>
      <c r="N24" s="273"/>
    </row>
    <row r="25" spans="1:14" s="98" customFormat="1" ht="45">
      <c r="A25" s="314" t="s">
        <v>60</v>
      </c>
      <c r="B25" s="245" t="s">
        <v>57</v>
      </c>
      <c r="C25" s="288">
        <v>99059</v>
      </c>
      <c r="D25" s="234" t="s">
        <v>55</v>
      </c>
      <c r="E25" s="54"/>
      <c r="F25" s="54"/>
      <c r="G25" s="54"/>
      <c r="H25" s="54"/>
      <c r="I25" s="54"/>
      <c r="J25" s="54"/>
      <c r="K25" s="54"/>
      <c r="L25" s="238" t="s">
        <v>54</v>
      </c>
      <c r="M25" s="55">
        <v>200</v>
      </c>
      <c r="N25" s="267"/>
    </row>
    <row r="26" spans="1:14" ht="11.25">
      <c r="A26" s="56"/>
      <c r="B26" s="186"/>
      <c r="C26" s="57"/>
      <c r="D26" s="286" t="s">
        <v>140</v>
      </c>
      <c r="E26" s="58">
        <v>200</v>
      </c>
      <c r="F26" s="58"/>
      <c r="G26" s="58"/>
      <c r="H26" s="58"/>
      <c r="I26" s="58"/>
      <c r="J26" s="58"/>
      <c r="K26" s="58"/>
      <c r="L26" s="58"/>
      <c r="M26" s="55">
        <v>200</v>
      </c>
      <c r="N26" s="274"/>
    </row>
    <row r="27" spans="1:14" s="98" customFormat="1" ht="33.75">
      <c r="A27" s="297" t="s">
        <v>127</v>
      </c>
      <c r="B27" s="245" t="s">
        <v>122</v>
      </c>
      <c r="C27" s="288">
        <v>37524</v>
      </c>
      <c r="D27" s="234" t="s">
        <v>147</v>
      </c>
      <c r="E27" s="54"/>
      <c r="F27" s="54"/>
      <c r="G27" s="54"/>
      <c r="H27" s="54"/>
      <c r="I27" s="54"/>
      <c r="J27" s="54"/>
      <c r="K27" s="54"/>
      <c r="L27" s="238" t="s">
        <v>129</v>
      </c>
      <c r="M27" s="55">
        <v>300</v>
      </c>
      <c r="N27" s="267"/>
    </row>
    <row r="28" spans="1:14" ht="11.25">
      <c r="A28" s="56"/>
      <c r="B28" s="186"/>
      <c r="C28" s="57"/>
      <c r="D28" s="286" t="s">
        <v>140</v>
      </c>
      <c r="E28" s="58">
        <v>300</v>
      </c>
      <c r="F28" s="58"/>
      <c r="G28" s="58"/>
      <c r="H28" s="58"/>
      <c r="I28" s="58"/>
      <c r="J28" s="58"/>
      <c r="K28" s="58"/>
      <c r="L28" s="58"/>
      <c r="M28" s="55">
        <v>300</v>
      </c>
      <c r="N28" s="274"/>
    </row>
    <row r="29" spans="1:14" ht="11.25">
      <c r="A29" s="164">
        <v>2</v>
      </c>
      <c r="B29" s="45" t="s">
        <v>138</v>
      </c>
      <c r="C29" s="46"/>
      <c r="D29" s="46"/>
      <c r="E29" s="47"/>
      <c r="F29" s="47"/>
      <c r="G29" s="47"/>
      <c r="H29" s="47"/>
      <c r="I29" s="47"/>
      <c r="J29" s="47"/>
      <c r="K29" s="47"/>
      <c r="L29" s="47"/>
      <c r="M29" s="48"/>
      <c r="N29" s="273"/>
    </row>
    <row r="30" spans="1:14" ht="11.25">
      <c r="A30" s="231" t="s">
        <v>151</v>
      </c>
      <c r="B30" s="49" t="s">
        <v>141</v>
      </c>
      <c r="C30" s="50"/>
      <c r="D30" s="50"/>
      <c r="E30" s="51"/>
      <c r="F30" s="51"/>
      <c r="G30" s="51"/>
      <c r="H30" s="51"/>
      <c r="I30" s="51"/>
      <c r="J30" s="51"/>
      <c r="K30" s="51"/>
      <c r="L30" s="51"/>
      <c r="M30" s="52"/>
      <c r="N30" s="273"/>
    </row>
    <row r="31" spans="1:14" s="98" customFormat="1" ht="49.5" customHeight="1">
      <c r="A31" s="314" t="s">
        <v>152</v>
      </c>
      <c r="B31" s="245" t="s">
        <v>57</v>
      </c>
      <c r="C31" s="316">
        <v>100657</v>
      </c>
      <c r="D31" s="234" t="s">
        <v>82</v>
      </c>
      <c r="E31" s="54"/>
      <c r="F31" s="54"/>
      <c r="G31" s="54"/>
      <c r="H31" s="54"/>
      <c r="I31" s="54"/>
      <c r="J31" s="54"/>
      <c r="K31" s="54"/>
      <c r="L31" s="238" t="s">
        <v>54</v>
      </c>
      <c r="M31" s="55">
        <v>340</v>
      </c>
      <c r="N31" s="267"/>
    </row>
    <row r="32" spans="1:14" ht="11.25">
      <c r="A32" s="56"/>
      <c r="B32" s="186"/>
      <c r="C32" s="57"/>
      <c r="D32" s="298" t="s">
        <v>202</v>
      </c>
      <c r="E32" s="321">
        <v>34</v>
      </c>
      <c r="F32" s="322"/>
      <c r="G32" s="322">
        <v>10</v>
      </c>
      <c r="H32" s="322"/>
      <c r="I32" s="322"/>
      <c r="J32" s="322"/>
      <c r="K32" s="322"/>
      <c r="L32" s="319"/>
      <c r="M32" s="317">
        <v>340</v>
      </c>
      <c r="N32" s="274"/>
    </row>
    <row r="33" spans="1:14" s="98" customFormat="1" ht="49.5" customHeight="1">
      <c r="A33" s="314" t="s">
        <v>153</v>
      </c>
      <c r="B33" s="245" t="s">
        <v>57</v>
      </c>
      <c r="C33" s="316">
        <v>94962</v>
      </c>
      <c r="D33" s="234" t="s">
        <v>98</v>
      </c>
      <c r="E33" s="54"/>
      <c r="F33" s="54"/>
      <c r="G33" s="54"/>
      <c r="H33" s="54"/>
      <c r="I33" s="54"/>
      <c r="J33" s="54"/>
      <c r="K33" s="54"/>
      <c r="L33" s="238" t="s">
        <v>56</v>
      </c>
      <c r="M33" s="55">
        <v>1.3775</v>
      </c>
      <c r="N33" s="267"/>
    </row>
    <row r="34" spans="1:14" ht="11.25">
      <c r="A34" s="318"/>
      <c r="B34" s="319"/>
      <c r="C34" s="320"/>
      <c r="D34" s="298" t="s">
        <v>203</v>
      </c>
      <c r="E34" s="321">
        <v>16</v>
      </c>
      <c r="F34" s="322"/>
      <c r="G34" s="322">
        <v>0.5</v>
      </c>
      <c r="H34" s="322">
        <v>0.5</v>
      </c>
      <c r="I34" s="322">
        <v>0.05</v>
      </c>
      <c r="J34" s="322"/>
      <c r="K34" s="322"/>
      <c r="L34" s="319"/>
      <c r="M34" s="317">
        <v>0.2</v>
      </c>
      <c r="N34" s="323"/>
    </row>
    <row r="35" spans="1:14" ht="11.25">
      <c r="A35" s="318"/>
      <c r="B35" s="319"/>
      <c r="C35" s="320"/>
      <c r="D35" s="298" t="s">
        <v>204</v>
      </c>
      <c r="E35" s="321">
        <v>6</v>
      </c>
      <c r="F35" s="322"/>
      <c r="G35" s="322">
        <v>0.8</v>
      </c>
      <c r="H35" s="322">
        <v>0.8</v>
      </c>
      <c r="I35" s="322">
        <v>0.05</v>
      </c>
      <c r="J35" s="322"/>
      <c r="K35" s="322"/>
      <c r="L35" s="319"/>
      <c r="M35" s="317">
        <v>0.19200000000000006</v>
      </c>
      <c r="N35" s="323"/>
    </row>
    <row r="36" spans="1:14" ht="11.25">
      <c r="A36" s="318"/>
      <c r="B36" s="319"/>
      <c r="C36" s="320"/>
      <c r="D36" s="298" t="s">
        <v>205</v>
      </c>
      <c r="E36" s="321">
        <v>9</v>
      </c>
      <c r="F36" s="322"/>
      <c r="G36" s="322">
        <v>1.1</v>
      </c>
      <c r="H36" s="322">
        <v>0.5</v>
      </c>
      <c r="I36" s="322">
        <v>0.05</v>
      </c>
      <c r="J36" s="322"/>
      <c r="K36" s="322"/>
      <c r="L36" s="319"/>
      <c r="M36" s="317">
        <v>0.24750000000000003</v>
      </c>
      <c r="N36" s="323"/>
    </row>
    <row r="37" spans="1:14" ht="11.25">
      <c r="A37" s="318"/>
      <c r="B37" s="319"/>
      <c r="C37" s="320"/>
      <c r="D37" s="298" t="s">
        <v>206</v>
      </c>
      <c r="E37" s="321">
        <v>1</v>
      </c>
      <c r="F37" s="322"/>
      <c r="G37" s="322"/>
      <c r="H37" s="322"/>
      <c r="I37" s="322">
        <v>0.05</v>
      </c>
      <c r="J37" s="322">
        <v>14.76</v>
      </c>
      <c r="K37" s="322"/>
      <c r="L37" s="319"/>
      <c r="M37" s="317">
        <v>0.738</v>
      </c>
      <c r="N37" s="323"/>
    </row>
    <row r="38" spans="1:14" s="98" customFormat="1" ht="49.5" customHeight="1">
      <c r="A38" s="314" t="s">
        <v>154</v>
      </c>
      <c r="B38" s="245" t="s">
        <v>57</v>
      </c>
      <c r="C38" s="316">
        <v>96528</v>
      </c>
      <c r="D38" s="234" t="s">
        <v>114</v>
      </c>
      <c r="E38" s="54"/>
      <c r="F38" s="54"/>
      <c r="G38" s="54"/>
      <c r="H38" s="54"/>
      <c r="I38" s="54"/>
      <c r="J38" s="54"/>
      <c r="K38" s="54"/>
      <c r="L38" s="238" t="s">
        <v>74</v>
      </c>
      <c r="M38" s="55">
        <v>24.32</v>
      </c>
      <c r="N38" s="267"/>
    </row>
    <row r="39" spans="1:14" ht="11.25">
      <c r="A39" s="318"/>
      <c r="B39" s="319"/>
      <c r="C39" s="320"/>
      <c r="D39" s="298" t="s">
        <v>207</v>
      </c>
      <c r="E39" s="321">
        <v>24.32</v>
      </c>
      <c r="F39" s="322"/>
      <c r="G39" s="322"/>
      <c r="H39" s="322"/>
      <c r="I39" s="322"/>
      <c r="J39" s="322"/>
      <c r="K39" s="322"/>
      <c r="L39" s="319"/>
      <c r="M39" s="317">
        <v>24.32</v>
      </c>
      <c r="N39" s="323"/>
    </row>
    <row r="40" spans="1:14" s="98" customFormat="1" ht="45">
      <c r="A40" s="314" t="s">
        <v>155</v>
      </c>
      <c r="B40" s="245" t="s">
        <v>57</v>
      </c>
      <c r="C40" s="316">
        <v>92263</v>
      </c>
      <c r="D40" s="234" t="s">
        <v>83</v>
      </c>
      <c r="E40" s="54"/>
      <c r="F40" s="54"/>
      <c r="G40" s="54"/>
      <c r="H40" s="54"/>
      <c r="I40" s="54"/>
      <c r="J40" s="54"/>
      <c r="K40" s="54"/>
      <c r="L40" s="238" t="s">
        <v>74</v>
      </c>
      <c r="M40" s="55">
        <v>22.6</v>
      </c>
      <c r="N40" s="267"/>
    </row>
    <row r="41" spans="1:14" ht="11.25">
      <c r="A41" s="318"/>
      <c r="B41" s="319"/>
      <c r="C41" s="320"/>
      <c r="D41" s="298" t="s">
        <v>207</v>
      </c>
      <c r="E41" s="321">
        <v>22.6</v>
      </c>
      <c r="F41" s="322"/>
      <c r="G41" s="322"/>
      <c r="H41" s="322"/>
      <c r="I41" s="322"/>
      <c r="J41" s="322"/>
      <c r="K41" s="322"/>
      <c r="L41" s="319"/>
      <c r="M41" s="317">
        <v>22.6</v>
      </c>
      <c r="N41" s="323"/>
    </row>
    <row r="42" spans="1:14" s="98" customFormat="1" ht="45">
      <c r="A42" s="314" t="s">
        <v>156</v>
      </c>
      <c r="B42" s="245" t="s">
        <v>57</v>
      </c>
      <c r="C42" s="316">
        <v>96536</v>
      </c>
      <c r="D42" s="234" t="s">
        <v>85</v>
      </c>
      <c r="E42" s="54"/>
      <c r="F42" s="54"/>
      <c r="G42" s="54"/>
      <c r="H42" s="54"/>
      <c r="I42" s="54"/>
      <c r="J42" s="54"/>
      <c r="K42" s="54"/>
      <c r="L42" s="238" t="s">
        <v>74</v>
      </c>
      <c r="M42" s="55">
        <v>129.49</v>
      </c>
      <c r="N42" s="267"/>
    </row>
    <row r="43" spans="1:14" ht="11.25">
      <c r="A43" s="318"/>
      <c r="B43" s="319"/>
      <c r="C43" s="320"/>
      <c r="D43" s="298" t="s">
        <v>207</v>
      </c>
      <c r="E43" s="321">
        <v>129.49</v>
      </c>
      <c r="F43" s="322"/>
      <c r="G43" s="322"/>
      <c r="H43" s="322"/>
      <c r="I43" s="322"/>
      <c r="J43" s="322"/>
      <c r="K43" s="322"/>
      <c r="L43" s="319"/>
      <c r="M43" s="317">
        <v>129.49</v>
      </c>
      <c r="N43" s="323"/>
    </row>
    <row r="44" spans="1:14" s="98" customFormat="1" ht="45">
      <c r="A44" s="314" t="s">
        <v>157</v>
      </c>
      <c r="B44" s="245" t="s">
        <v>57</v>
      </c>
      <c r="C44" s="316">
        <v>92510</v>
      </c>
      <c r="D44" s="234" t="s">
        <v>84</v>
      </c>
      <c r="E44" s="54"/>
      <c r="F44" s="54"/>
      <c r="G44" s="54"/>
      <c r="H44" s="54"/>
      <c r="I44" s="54"/>
      <c r="J44" s="54"/>
      <c r="K44" s="54"/>
      <c r="L44" s="238" t="s">
        <v>74</v>
      </c>
      <c r="M44" s="55">
        <v>12.68</v>
      </c>
      <c r="N44" s="267"/>
    </row>
    <row r="45" spans="1:14" ht="11.25">
      <c r="A45" s="318"/>
      <c r="B45" s="319"/>
      <c r="C45" s="320"/>
      <c r="D45" s="298" t="s">
        <v>207</v>
      </c>
      <c r="E45" s="321">
        <v>12.68</v>
      </c>
      <c r="F45" s="322"/>
      <c r="G45" s="322"/>
      <c r="H45" s="322"/>
      <c r="I45" s="322"/>
      <c r="J45" s="322"/>
      <c r="K45" s="322"/>
      <c r="L45" s="319"/>
      <c r="M45" s="317">
        <v>12.68</v>
      </c>
      <c r="N45" s="323"/>
    </row>
    <row r="46" spans="1:14" s="98" customFormat="1" ht="33.75">
      <c r="A46" s="314" t="s">
        <v>158</v>
      </c>
      <c r="B46" s="245" t="s">
        <v>57</v>
      </c>
      <c r="C46" s="316">
        <v>96543</v>
      </c>
      <c r="D46" s="234" t="s">
        <v>86</v>
      </c>
      <c r="E46" s="54"/>
      <c r="F46" s="54"/>
      <c r="G46" s="54"/>
      <c r="H46" s="54"/>
      <c r="I46" s="54"/>
      <c r="J46" s="54"/>
      <c r="K46" s="54"/>
      <c r="L46" s="238" t="s">
        <v>80</v>
      </c>
      <c r="M46" s="55">
        <v>161</v>
      </c>
      <c r="N46" s="267"/>
    </row>
    <row r="47" spans="1:14" ht="11.25">
      <c r="A47" s="318"/>
      <c r="B47" s="319"/>
      <c r="C47" s="320"/>
      <c r="D47" s="298" t="s">
        <v>208</v>
      </c>
      <c r="E47" s="321">
        <v>13</v>
      </c>
      <c r="F47" s="322"/>
      <c r="G47" s="322"/>
      <c r="H47" s="322"/>
      <c r="I47" s="322"/>
      <c r="J47" s="322"/>
      <c r="K47" s="322"/>
      <c r="L47" s="319"/>
      <c r="M47" s="317">
        <v>13</v>
      </c>
      <c r="N47" s="323"/>
    </row>
    <row r="48" spans="1:14" ht="11.25">
      <c r="A48" s="318"/>
      <c r="B48" s="319"/>
      <c r="C48" s="288"/>
      <c r="D48" s="298" t="s">
        <v>209</v>
      </c>
      <c r="E48" s="321">
        <v>144</v>
      </c>
      <c r="F48" s="322"/>
      <c r="G48" s="322"/>
      <c r="H48" s="322"/>
      <c r="I48" s="322"/>
      <c r="J48" s="322"/>
      <c r="K48" s="322"/>
      <c r="L48" s="319"/>
      <c r="M48" s="317">
        <v>144</v>
      </c>
      <c r="N48" s="323"/>
    </row>
    <row r="49" spans="1:14" ht="11.25">
      <c r="A49" s="325"/>
      <c r="B49" s="319"/>
      <c r="C49" s="288"/>
      <c r="D49" s="298" t="s">
        <v>210</v>
      </c>
      <c r="E49" s="321">
        <v>4</v>
      </c>
      <c r="F49" s="322"/>
      <c r="G49" s="322"/>
      <c r="H49" s="322"/>
      <c r="I49" s="322"/>
      <c r="J49" s="322"/>
      <c r="K49" s="322"/>
      <c r="L49" s="319"/>
      <c r="M49" s="317">
        <v>4</v>
      </c>
      <c r="N49" s="323"/>
    </row>
    <row r="50" spans="1:14" s="98" customFormat="1" ht="33.75">
      <c r="A50" s="314" t="s">
        <v>159</v>
      </c>
      <c r="B50" s="245" t="s">
        <v>57</v>
      </c>
      <c r="C50" s="324">
        <v>96544</v>
      </c>
      <c r="D50" s="234" t="s">
        <v>93</v>
      </c>
      <c r="E50" s="54"/>
      <c r="F50" s="54"/>
      <c r="G50" s="54"/>
      <c r="H50" s="54"/>
      <c r="I50" s="54"/>
      <c r="J50" s="54"/>
      <c r="K50" s="54"/>
      <c r="L50" s="238" t="s">
        <v>80</v>
      </c>
      <c r="M50" s="55">
        <v>77</v>
      </c>
      <c r="N50" s="267"/>
    </row>
    <row r="51" spans="1:14" ht="11.25">
      <c r="A51" s="326"/>
      <c r="B51" s="319"/>
      <c r="C51" s="288"/>
      <c r="D51" s="298" t="s">
        <v>208</v>
      </c>
      <c r="E51" s="321">
        <v>9</v>
      </c>
      <c r="F51" s="322"/>
      <c r="G51" s="322"/>
      <c r="H51" s="322"/>
      <c r="I51" s="322"/>
      <c r="J51" s="322"/>
      <c r="K51" s="322"/>
      <c r="L51" s="319"/>
      <c r="M51" s="317">
        <v>9</v>
      </c>
      <c r="N51" s="323"/>
    </row>
    <row r="52" spans="1:14" ht="11.25">
      <c r="A52" s="318"/>
      <c r="B52" s="319"/>
      <c r="C52" s="288"/>
      <c r="D52" s="298" t="s">
        <v>209</v>
      </c>
      <c r="E52" s="321">
        <v>68</v>
      </c>
      <c r="F52" s="322"/>
      <c r="G52" s="322"/>
      <c r="H52" s="322"/>
      <c r="I52" s="322"/>
      <c r="J52" s="322"/>
      <c r="K52" s="322"/>
      <c r="L52" s="319"/>
      <c r="M52" s="317">
        <v>68</v>
      </c>
      <c r="N52" s="323"/>
    </row>
    <row r="53" spans="1:14" s="98" customFormat="1" ht="33.75">
      <c r="A53" s="314" t="s">
        <v>184</v>
      </c>
      <c r="B53" s="245" t="s">
        <v>57</v>
      </c>
      <c r="C53" s="324">
        <v>96545</v>
      </c>
      <c r="D53" s="234" t="s">
        <v>94</v>
      </c>
      <c r="E53" s="54"/>
      <c r="F53" s="54"/>
      <c r="G53" s="54"/>
      <c r="H53" s="54"/>
      <c r="I53" s="54"/>
      <c r="J53" s="54"/>
      <c r="K53" s="54"/>
      <c r="L53" s="238" t="s">
        <v>80</v>
      </c>
      <c r="M53" s="55">
        <v>56</v>
      </c>
      <c r="N53" s="267"/>
    </row>
    <row r="54" spans="1:14" ht="11.25">
      <c r="A54" s="326"/>
      <c r="B54" s="319"/>
      <c r="C54" s="288"/>
      <c r="D54" s="298" t="s">
        <v>209</v>
      </c>
      <c r="E54" s="321">
        <v>56</v>
      </c>
      <c r="F54" s="322"/>
      <c r="G54" s="322"/>
      <c r="H54" s="322"/>
      <c r="I54" s="322"/>
      <c r="J54" s="322"/>
      <c r="K54" s="322"/>
      <c r="L54" s="319"/>
      <c r="M54" s="317">
        <v>56</v>
      </c>
      <c r="N54" s="323"/>
    </row>
    <row r="55" spans="1:14" s="98" customFormat="1" ht="33.75">
      <c r="A55" s="314" t="s">
        <v>191</v>
      </c>
      <c r="B55" s="245" t="s">
        <v>57</v>
      </c>
      <c r="C55" s="324">
        <v>96546</v>
      </c>
      <c r="D55" s="234" t="s">
        <v>95</v>
      </c>
      <c r="E55" s="54"/>
      <c r="F55" s="54"/>
      <c r="G55" s="54"/>
      <c r="H55" s="54"/>
      <c r="I55" s="54"/>
      <c r="J55" s="54"/>
      <c r="K55" s="54"/>
      <c r="L55" s="238" t="s">
        <v>80</v>
      </c>
      <c r="M55" s="55">
        <v>606</v>
      </c>
      <c r="N55" s="267"/>
    </row>
    <row r="56" spans="1:14" ht="11.25">
      <c r="A56" s="326"/>
      <c r="B56" s="319"/>
      <c r="C56" s="288"/>
      <c r="D56" s="298" t="s">
        <v>208</v>
      </c>
      <c r="E56" s="321">
        <v>313</v>
      </c>
      <c r="F56" s="322"/>
      <c r="G56" s="322"/>
      <c r="H56" s="322"/>
      <c r="I56" s="322"/>
      <c r="J56" s="322"/>
      <c r="K56" s="322"/>
      <c r="L56" s="319"/>
      <c r="M56" s="317">
        <v>313</v>
      </c>
      <c r="N56" s="323"/>
    </row>
    <row r="57" spans="1:14" ht="11.25">
      <c r="A57" s="318"/>
      <c r="B57" s="319"/>
      <c r="C57" s="288"/>
      <c r="D57" s="298" t="s">
        <v>209</v>
      </c>
      <c r="E57" s="321">
        <v>293</v>
      </c>
      <c r="F57" s="322"/>
      <c r="G57" s="322"/>
      <c r="H57" s="322"/>
      <c r="I57" s="322"/>
      <c r="J57" s="322"/>
      <c r="K57" s="322"/>
      <c r="L57" s="319"/>
      <c r="M57" s="317">
        <v>293</v>
      </c>
      <c r="N57" s="323"/>
    </row>
    <row r="58" spans="1:14" s="98" customFormat="1" ht="33.75">
      <c r="A58" s="287" t="s">
        <v>192</v>
      </c>
      <c r="B58" s="245" t="s">
        <v>57</v>
      </c>
      <c r="C58" s="324">
        <v>96547</v>
      </c>
      <c r="D58" s="234" t="s">
        <v>96</v>
      </c>
      <c r="E58" s="54"/>
      <c r="F58" s="54"/>
      <c r="G58" s="54"/>
      <c r="H58" s="54"/>
      <c r="I58" s="54"/>
      <c r="J58" s="54"/>
      <c r="K58" s="54"/>
      <c r="L58" s="238" t="s">
        <v>80</v>
      </c>
      <c r="M58" s="55">
        <v>306</v>
      </c>
      <c r="N58" s="267"/>
    </row>
    <row r="59" spans="1:14" ht="11.25">
      <c r="A59" s="326"/>
      <c r="B59" s="319"/>
      <c r="C59" s="288"/>
      <c r="D59" s="298" t="s">
        <v>208</v>
      </c>
      <c r="E59" s="321">
        <v>51</v>
      </c>
      <c r="F59" s="322"/>
      <c r="G59" s="322"/>
      <c r="H59" s="322"/>
      <c r="I59" s="322"/>
      <c r="J59" s="322"/>
      <c r="K59" s="322"/>
      <c r="L59" s="319"/>
      <c r="M59" s="317">
        <v>51</v>
      </c>
      <c r="N59" s="323"/>
    </row>
    <row r="60" spans="1:14" ht="11.25">
      <c r="A60" s="318"/>
      <c r="B60" s="319"/>
      <c r="C60" s="288"/>
      <c r="D60" s="298" t="s">
        <v>209</v>
      </c>
      <c r="E60" s="321">
        <v>255</v>
      </c>
      <c r="F60" s="322"/>
      <c r="G60" s="322"/>
      <c r="H60" s="322"/>
      <c r="I60" s="322"/>
      <c r="J60" s="322"/>
      <c r="K60" s="322"/>
      <c r="L60" s="319"/>
      <c r="M60" s="317">
        <v>255</v>
      </c>
      <c r="N60" s="323"/>
    </row>
    <row r="61" spans="1:14" s="98" customFormat="1" ht="33.75">
      <c r="A61" s="287" t="s">
        <v>193</v>
      </c>
      <c r="B61" s="245" t="s">
        <v>57</v>
      </c>
      <c r="C61" s="324">
        <v>96548</v>
      </c>
      <c r="D61" s="234" t="s">
        <v>97</v>
      </c>
      <c r="E61" s="54"/>
      <c r="F61" s="54"/>
      <c r="G61" s="54"/>
      <c r="H61" s="54"/>
      <c r="I61" s="54"/>
      <c r="J61" s="54"/>
      <c r="K61" s="54"/>
      <c r="L61" s="238" t="s">
        <v>80</v>
      </c>
      <c r="M61" s="55">
        <v>222</v>
      </c>
      <c r="N61" s="267"/>
    </row>
    <row r="62" spans="1:14" ht="11.25">
      <c r="A62" s="326"/>
      <c r="B62" s="319"/>
      <c r="C62" s="288"/>
      <c r="D62" s="298" t="s">
        <v>209</v>
      </c>
      <c r="E62" s="321">
        <v>222</v>
      </c>
      <c r="F62" s="322"/>
      <c r="G62" s="322"/>
      <c r="H62" s="322"/>
      <c r="I62" s="322"/>
      <c r="J62" s="322"/>
      <c r="K62" s="322"/>
      <c r="L62" s="319"/>
      <c r="M62" s="317">
        <v>222</v>
      </c>
      <c r="N62" s="323"/>
    </row>
    <row r="63" spans="1:14" s="98" customFormat="1" ht="49.5" customHeight="1">
      <c r="A63" s="287" t="s">
        <v>194</v>
      </c>
      <c r="B63" s="245" t="s">
        <v>57</v>
      </c>
      <c r="C63" s="324">
        <v>96557</v>
      </c>
      <c r="D63" s="234" t="s">
        <v>99</v>
      </c>
      <c r="E63" s="54"/>
      <c r="F63" s="54"/>
      <c r="G63" s="54"/>
      <c r="H63" s="54"/>
      <c r="I63" s="54"/>
      <c r="J63" s="54"/>
      <c r="K63" s="54"/>
      <c r="L63" s="238" t="s">
        <v>56</v>
      </c>
      <c r="M63" s="55">
        <v>20.08</v>
      </c>
      <c r="N63" s="267"/>
    </row>
    <row r="64" spans="1:14" ht="11.25">
      <c r="A64" s="326"/>
      <c r="B64" s="319"/>
      <c r="C64" s="288"/>
      <c r="D64" s="298" t="s">
        <v>208</v>
      </c>
      <c r="E64" s="321">
        <v>3.58</v>
      </c>
      <c r="F64" s="322"/>
      <c r="G64" s="322"/>
      <c r="H64" s="322"/>
      <c r="I64" s="322"/>
      <c r="J64" s="322"/>
      <c r="K64" s="322"/>
      <c r="L64" s="319"/>
      <c r="M64" s="317">
        <v>3.58</v>
      </c>
      <c r="N64" s="323"/>
    </row>
    <row r="65" spans="1:14" ht="11.25">
      <c r="A65" s="318"/>
      <c r="B65" s="319"/>
      <c r="C65" s="288"/>
      <c r="D65" s="298" t="s">
        <v>209</v>
      </c>
      <c r="E65" s="321">
        <v>16.5</v>
      </c>
      <c r="F65" s="322"/>
      <c r="G65" s="322"/>
      <c r="H65" s="322"/>
      <c r="I65" s="322"/>
      <c r="J65" s="322"/>
      <c r="K65" s="322"/>
      <c r="L65" s="319"/>
      <c r="M65" s="317">
        <v>16.5</v>
      </c>
      <c r="N65" s="323"/>
    </row>
    <row r="66" spans="1:14" s="98" customFormat="1" ht="45">
      <c r="A66" s="315" t="s">
        <v>195</v>
      </c>
      <c r="B66" s="245" t="s">
        <v>57</v>
      </c>
      <c r="C66" s="324">
        <v>96557</v>
      </c>
      <c r="D66" s="234" t="s">
        <v>99</v>
      </c>
      <c r="E66" s="54"/>
      <c r="F66" s="54"/>
      <c r="G66" s="54"/>
      <c r="H66" s="54"/>
      <c r="I66" s="54"/>
      <c r="J66" s="54"/>
      <c r="K66" s="54"/>
      <c r="L66" s="238" t="s">
        <v>56</v>
      </c>
      <c r="M66" s="55">
        <v>1.44</v>
      </c>
      <c r="N66" s="267"/>
    </row>
    <row r="67" spans="1:14" ht="11.25">
      <c r="A67" s="326"/>
      <c r="B67" s="319"/>
      <c r="C67" s="288"/>
      <c r="D67" s="298" t="s">
        <v>209</v>
      </c>
      <c r="E67" s="321">
        <v>1.44</v>
      </c>
      <c r="F67" s="322"/>
      <c r="G67" s="322"/>
      <c r="H67" s="322"/>
      <c r="I67" s="322"/>
      <c r="J67" s="322"/>
      <c r="K67" s="322"/>
      <c r="L67" s="319"/>
      <c r="M67" s="317">
        <v>1.44</v>
      </c>
      <c r="N67" s="323"/>
    </row>
    <row r="68" spans="1:14" s="98" customFormat="1" ht="33.75">
      <c r="A68" s="287" t="s">
        <v>196</v>
      </c>
      <c r="B68" s="245" t="s">
        <v>57</v>
      </c>
      <c r="C68" s="324">
        <v>96558</v>
      </c>
      <c r="D68" s="234" t="s">
        <v>100</v>
      </c>
      <c r="E68" s="54"/>
      <c r="F68" s="54"/>
      <c r="G68" s="54"/>
      <c r="H68" s="54"/>
      <c r="I68" s="54"/>
      <c r="J68" s="54"/>
      <c r="K68" s="54"/>
      <c r="L68" s="238" t="s">
        <v>56</v>
      </c>
      <c r="M68" s="55">
        <v>1.54</v>
      </c>
      <c r="N68" s="267"/>
    </row>
    <row r="69" spans="1:14" ht="11.25">
      <c r="A69" s="326"/>
      <c r="B69" s="319"/>
      <c r="C69" s="288"/>
      <c r="D69" s="298" t="s">
        <v>256</v>
      </c>
      <c r="E69" s="321">
        <v>1.54</v>
      </c>
      <c r="F69" s="322"/>
      <c r="G69" s="322"/>
      <c r="H69" s="322"/>
      <c r="I69" s="322"/>
      <c r="J69" s="322"/>
      <c r="K69" s="322"/>
      <c r="L69" s="319"/>
      <c r="M69" s="317">
        <v>1.54</v>
      </c>
      <c r="N69" s="323"/>
    </row>
    <row r="70" spans="1:14" s="98" customFormat="1" ht="45">
      <c r="A70" s="287" t="s">
        <v>197</v>
      </c>
      <c r="B70" s="245" t="s">
        <v>124</v>
      </c>
      <c r="C70" s="324" t="s">
        <v>142</v>
      </c>
      <c r="D70" s="234" t="s">
        <v>251</v>
      </c>
      <c r="E70" s="54"/>
      <c r="F70" s="54"/>
      <c r="G70" s="54"/>
      <c r="H70" s="54"/>
      <c r="I70" s="54"/>
      <c r="J70" s="54"/>
      <c r="K70" s="54"/>
      <c r="L70" s="238" t="s">
        <v>128</v>
      </c>
      <c r="M70" s="55">
        <v>18.7</v>
      </c>
      <c r="N70" s="267"/>
    </row>
    <row r="71" spans="1:14" ht="11.25">
      <c r="A71" s="326"/>
      <c r="B71" s="319"/>
      <c r="C71" s="288"/>
      <c r="D71" s="298" t="s">
        <v>211</v>
      </c>
      <c r="E71" s="321">
        <v>18.7</v>
      </c>
      <c r="F71" s="322"/>
      <c r="G71" s="322"/>
      <c r="H71" s="322"/>
      <c r="I71" s="322"/>
      <c r="J71" s="322"/>
      <c r="K71" s="322"/>
      <c r="L71" s="319"/>
      <c r="M71" s="317">
        <v>18.7</v>
      </c>
      <c r="N71" s="323"/>
    </row>
    <row r="72" spans="1:14" s="98" customFormat="1" ht="56.25">
      <c r="A72" s="287" t="s">
        <v>198</v>
      </c>
      <c r="B72" s="245" t="s">
        <v>57</v>
      </c>
      <c r="C72" s="324">
        <v>92768</v>
      </c>
      <c r="D72" s="234" t="s">
        <v>87</v>
      </c>
      <c r="E72" s="54"/>
      <c r="F72" s="54"/>
      <c r="G72" s="54"/>
      <c r="H72" s="54"/>
      <c r="I72" s="54"/>
      <c r="J72" s="54"/>
      <c r="K72" s="54"/>
      <c r="L72" s="238" t="s">
        <v>80</v>
      </c>
      <c r="M72" s="55">
        <v>30</v>
      </c>
      <c r="N72" s="267"/>
    </row>
    <row r="73" spans="1:14" ht="11.25">
      <c r="A73" s="326"/>
      <c r="B73" s="319"/>
      <c r="C73" s="288"/>
      <c r="D73" s="298" t="s">
        <v>212</v>
      </c>
      <c r="E73" s="321">
        <v>30</v>
      </c>
      <c r="F73" s="322"/>
      <c r="G73" s="322"/>
      <c r="H73" s="322"/>
      <c r="I73" s="322"/>
      <c r="J73" s="322"/>
      <c r="K73" s="322"/>
      <c r="L73" s="319"/>
      <c r="M73" s="317">
        <v>30</v>
      </c>
      <c r="N73" s="323"/>
    </row>
    <row r="74" spans="1:14" s="98" customFormat="1" ht="56.25">
      <c r="A74" s="287" t="s">
        <v>201</v>
      </c>
      <c r="B74" s="245" t="s">
        <v>57</v>
      </c>
      <c r="C74" s="324">
        <v>92785</v>
      </c>
      <c r="D74" s="234" t="s">
        <v>89</v>
      </c>
      <c r="E74" s="54"/>
      <c r="F74" s="54"/>
      <c r="G74" s="54"/>
      <c r="H74" s="54"/>
      <c r="I74" s="54"/>
      <c r="J74" s="54"/>
      <c r="K74" s="54"/>
      <c r="L74" s="238" t="s">
        <v>80</v>
      </c>
      <c r="M74" s="55">
        <v>309</v>
      </c>
      <c r="N74" s="267"/>
    </row>
    <row r="75" spans="1:14" ht="11.25">
      <c r="A75" s="326"/>
      <c r="B75" s="319"/>
      <c r="C75" s="288"/>
      <c r="D75" s="298" t="s">
        <v>212</v>
      </c>
      <c r="E75" s="321">
        <v>309</v>
      </c>
      <c r="F75" s="322"/>
      <c r="G75" s="322"/>
      <c r="H75" s="322"/>
      <c r="I75" s="322"/>
      <c r="J75" s="322"/>
      <c r="K75" s="322"/>
      <c r="L75" s="319"/>
      <c r="M75" s="317">
        <v>309</v>
      </c>
      <c r="N75" s="323"/>
    </row>
    <row r="76" spans="1:14" s="98" customFormat="1" ht="56.25">
      <c r="A76" s="287" t="s">
        <v>199</v>
      </c>
      <c r="B76" s="245" t="s">
        <v>57</v>
      </c>
      <c r="C76" s="324">
        <v>92786</v>
      </c>
      <c r="D76" s="234" t="s">
        <v>90</v>
      </c>
      <c r="E76" s="54"/>
      <c r="F76" s="54"/>
      <c r="G76" s="54"/>
      <c r="H76" s="54"/>
      <c r="I76" s="54"/>
      <c r="J76" s="54"/>
      <c r="K76" s="54"/>
      <c r="L76" s="238" t="s">
        <v>80</v>
      </c>
      <c r="M76" s="55">
        <v>57</v>
      </c>
      <c r="N76" s="267"/>
    </row>
    <row r="77" spans="1:14" ht="11.25">
      <c r="A77" s="326"/>
      <c r="B77" s="319"/>
      <c r="C77" s="288"/>
      <c r="D77" s="298" t="s">
        <v>212</v>
      </c>
      <c r="E77" s="321">
        <v>57</v>
      </c>
      <c r="F77" s="322"/>
      <c r="G77" s="322"/>
      <c r="H77" s="322"/>
      <c r="I77" s="322"/>
      <c r="J77" s="322"/>
      <c r="K77" s="322"/>
      <c r="L77" s="319"/>
      <c r="M77" s="317">
        <v>57</v>
      </c>
      <c r="N77" s="323"/>
    </row>
    <row r="78" spans="1:14" s="98" customFormat="1" ht="56.25">
      <c r="A78" s="314" t="s">
        <v>200</v>
      </c>
      <c r="B78" s="245" t="s">
        <v>57</v>
      </c>
      <c r="C78" s="324">
        <v>92787</v>
      </c>
      <c r="D78" s="234" t="s">
        <v>91</v>
      </c>
      <c r="E78" s="54"/>
      <c r="F78" s="54"/>
      <c r="G78" s="54"/>
      <c r="H78" s="54"/>
      <c r="I78" s="54"/>
      <c r="J78" s="54"/>
      <c r="K78" s="54"/>
      <c r="L78" s="238" t="s">
        <v>80</v>
      </c>
      <c r="M78" s="55">
        <v>134</v>
      </c>
      <c r="N78" s="267"/>
    </row>
    <row r="79" spans="1:14" ht="11.25">
      <c r="A79" s="326"/>
      <c r="B79" s="319"/>
      <c r="C79" s="288"/>
      <c r="D79" s="298" t="s">
        <v>212</v>
      </c>
      <c r="E79" s="321">
        <v>134</v>
      </c>
      <c r="F79" s="322"/>
      <c r="G79" s="322"/>
      <c r="H79" s="322"/>
      <c r="I79" s="322"/>
      <c r="J79" s="322"/>
      <c r="K79" s="322"/>
      <c r="L79" s="319"/>
      <c r="M79" s="317">
        <v>134</v>
      </c>
      <c r="N79" s="323"/>
    </row>
    <row r="80" spans="1:14" s="98" customFormat="1" ht="56.25">
      <c r="A80" s="315" t="s">
        <v>260</v>
      </c>
      <c r="B80" s="245" t="s">
        <v>57</v>
      </c>
      <c r="C80" s="324">
        <v>92788</v>
      </c>
      <c r="D80" s="234" t="s">
        <v>92</v>
      </c>
      <c r="E80" s="54"/>
      <c r="F80" s="54"/>
      <c r="G80" s="54"/>
      <c r="H80" s="54"/>
      <c r="I80" s="54"/>
      <c r="J80" s="54"/>
      <c r="K80" s="54"/>
      <c r="L80" s="238" t="s">
        <v>80</v>
      </c>
      <c r="M80" s="55">
        <v>50</v>
      </c>
      <c r="N80" s="267"/>
    </row>
    <row r="81" spans="1:14" ht="11.25">
      <c r="A81" s="326"/>
      <c r="B81" s="319"/>
      <c r="C81" s="288"/>
      <c r="D81" s="298" t="s">
        <v>212</v>
      </c>
      <c r="E81" s="321">
        <v>50</v>
      </c>
      <c r="F81" s="322"/>
      <c r="G81" s="322"/>
      <c r="H81" s="322"/>
      <c r="I81" s="322"/>
      <c r="J81" s="322"/>
      <c r="K81" s="322"/>
      <c r="L81" s="319"/>
      <c r="M81" s="317">
        <v>50</v>
      </c>
      <c r="N81" s="323"/>
    </row>
    <row r="82" spans="1:14" s="98" customFormat="1" ht="67.5">
      <c r="A82" s="308" t="s">
        <v>261</v>
      </c>
      <c r="B82" s="245" t="s">
        <v>124</v>
      </c>
      <c r="C82" s="324" t="s">
        <v>257</v>
      </c>
      <c r="D82" s="234" t="s">
        <v>258</v>
      </c>
      <c r="E82" s="54"/>
      <c r="F82" s="54"/>
      <c r="G82" s="54"/>
      <c r="H82" s="54"/>
      <c r="I82" s="54"/>
      <c r="J82" s="54"/>
      <c r="K82" s="54"/>
      <c r="L82" s="238" t="s">
        <v>259</v>
      </c>
      <c r="M82" s="55">
        <v>10.32</v>
      </c>
      <c r="N82" s="267"/>
    </row>
    <row r="83" spans="1:14" ht="11.25">
      <c r="A83" s="326"/>
      <c r="B83" s="319"/>
      <c r="C83" s="288"/>
      <c r="D83" s="298" t="s">
        <v>212</v>
      </c>
      <c r="E83" s="321">
        <v>10.32</v>
      </c>
      <c r="F83" s="322"/>
      <c r="G83" s="322"/>
      <c r="H83" s="322"/>
      <c r="I83" s="322"/>
      <c r="J83" s="322"/>
      <c r="K83" s="322"/>
      <c r="L83" s="319"/>
      <c r="M83" s="317">
        <v>10.32</v>
      </c>
      <c r="N83" s="323"/>
    </row>
    <row r="84" spans="1:14" s="98" customFormat="1" ht="49.5" customHeight="1">
      <c r="A84" s="315" t="s">
        <v>262</v>
      </c>
      <c r="B84" s="245" t="s">
        <v>57</v>
      </c>
      <c r="C84" s="316">
        <v>95601</v>
      </c>
      <c r="D84" s="234" t="s">
        <v>81</v>
      </c>
      <c r="E84" s="54"/>
      <c r="F84" s="54"/>
      <c r="G84" s="54"/>
      <c r="H84" s="54"/>
      <c r="I84" s="54"/>
      <c r="J84" s="54"/>
      <c r="K84" s="54"/>
      <c r="L84" s="238" t="s">
        <v>73</v>
      </c>
      <c r="M84" s="55">
        <v>34</v>
      </c>
      <c r="N84" s="267"/>
    </row>
    <row r="85" spans="1:14" ht="11.25">
      <c r="A85" s="56"/>
      <c r="B85" s="186"/>
      <c r="C85" s="57"/>
      <c r="D85" s="298" t="s">
        <v>202</v>
      </c>
      <c r="E85" s="321">
        <v>34</v>
      </c>
      <c r="F85" s="322"/>
      <c r="G85" s="322"/>
      <c r="H85" s="322"/>
      <c r="I85" s="322"/>
      <c r="J85" s="322"/>
      <c r="K85" s="322"/>
      <c r="L85" s="319"/>
      <c r="M85" s="317">
        <v>34</v>
      </c>
      <c r="N85" s="274"/>
    </row>
    <row r="86" spans="1:14" ht="11.25">
      <c r="A86" s="164">
        <v>3</v>
      </c>
      <c r="B86" s="45" t="s">
        <v>213</v>
      </c>
      <c r="C86" s="46"/>
      <c r="D86" s="46"/>
      <c r="E86" s="47"/>
      <c r="F86" s="47"/>
      <c r="G86" s="47"/>
      <c r="H86" s="47"/>
      <c r="I86" s="47"/>
      <c r="J86" s="47"/>
      <c r="K86" s="47"/>
      <c r="L86" s="47"/>
      <c r="M86" s="48"/>
      <c r="N86" s="273"/>
    </row>
    <row r="87" spans="1:14" ht="11.25">
      <c r="A87" s="231" t="s">
        <v>160</v>
      </c>
      <c r="B87" s="312" t="s">
        <v>214</v>
      </c>
      <c r="C87" s="50"/>
      <c r="D87" s="50"/>
      <c r="E87" s="51"/>
      <c r="F87" s="51"/>
      <c r="G87" s="51"/>
      <c r="H87" s="51"/>
      <c r="I87" s="51"/>
      <c r="J87" s="51"/>
      <c r="K87" s="51"/>
      <c r="L87" s="51"/>
      <c r="M87" s="52"/>
      <c r="N87" s="273"/>
    </row>
    <row r="88" spans="1:14" s="98" customFormat="1" ht="33.75">
      <c r="A88" s="287" t="s">
        <v>161</v>
      </c>
      <c r="B88" s="245" t="s">
        <v>149</v>
      </c>
      <c r="C88" s="288" t="s">
        <v>58</v>
      </c>
      <c r="D88" s="234" t="s">
        <v>252</v>
      </c>
      <c r="E88" s="54"/>
      <c r="F88" s="54"/>
      <c r="G88" s="54"/>
      <c r="H88" s="54"/>
      <c r="I88" s="54"/>
      <c r="J88" s="54"/>
      <c r="K88" s="54"/>
      <c r="L88" s="238" t="s">
        <v>4</v>
      </c>
      <c r="M88" s="55">
        <v>1</v>
      </c>
      <c r="N88" s="267"/>
    </row>
    <row r="89" spans="1:14" ht="11.25">
      <c r="A89" s="327"/>
      <c r="B89" s="328"/>
      <c r="C89" s="329"/>
      <c r="D89" s="286" t="s">
        <v>215</v>
      </c>
      <c r="E89" s="330">
        <v>1</v>
      </c>
      <c r="F89" s="330"/>
      <c r="G89" s="330"/>
      <c r="H89" s="330"/>
      <c r="I89" s="330"/>
      <c r="J89" s="330"/>
      <c r="K89" s="330"/>
      <c r="L89" s="330"/>
      <c r="M89" s="317">
        <v>1</v>
      </c>
      <c r="N89" s="331"/>
    </row>
    <row r="90" spans="1:14" ht="11.25">
      <c r="A90" s="231" t="s">
        <v>162</v>
      </c>
      <c r="B90" s="312" t="s">
        <v>216</v>
      </c>
      <c r="C90" s="50"/>
      <c r="D90" s="50"/>
      <c r="E90" s="51"/>
      <c r="F90" s="51"/>
      <c r="G90" s="51"/>
      <c r="H90" s="51"/>
      <c r="I90" s="51"/>
      <c r="J90" s="51"/>
      <c r="K90" s="51"/>
      <c r="L90" s="51"/>
      <c r="M90" s="52"/>
      <c r="N90" s="332"/>
    </row>
    <row r="91" spans="1:14" s="98" customFormat="1" ht="33.75">
      <c r="A91" s="308" t="s">
        <v>163</v>
      </c>
      <c r="B91" s="245" t="s">
        <v>149</v>
      </c>
      <c r="C91" s="288" t="s">
        <v>253</v>
      </c>
      <c r="D91" s="234" t="s">
        <v>254</v>
      </c>
      <c r="E91" s="54"/>
      <c r="F91" s="54"/>
      <c r="G91" s="54"/>
      <c r="H91" s="54"/>
      <c r="I91" s="54"/>
      <c r="J91" s="54"/>
      <c r="K91" s="54"/>
      <c r="L91" s="238" t="s">
        <v>4</v>
      </c>
      <c r="M91" s="55">
        <v>1</v>
      </c>
      <c r="N91" s="267"/>
    </row>
    <row r="92" spans="1:14" ht="11.25">
      <c r="A92" s="327"/>
      <c r="B92" s="328"/>
      <c r="C92" s="329"/>
      <c r="D92" s="286" t="s">
        <v>217</v>
      </c>
      <c r="E92" s="330">
        <v>1</v>
      </c>
      <c r="F92" s="330"/>
      <c r="G92" s="330"/>
      <c r="H92" s="330"/>
      <c r="I92" s="330"/>
      <c r="J92" s="330"/>
      <c r="K92" s="330"/>
      <c r="L92" s="330"/>
      <c r="M92" s="317">
        <v>1</v>
      </c>
      <c r="N92" s="331"/>
    </row>
    <row r="93" spans="1:14" ht="11.25">
      <c r="A93" s="231" t="s">
        <v>293</v>
      </c>
      <c r="B93" s="312" t="str">
        <f>ORÇAMENTO!B46</f>
        <v>REVESTIMENTOS</v>
      </c>
      <c r="C93" s="50"/>
      <c r="D93" s="50"/>
      <c r="E93" s="51"/>
      <c r="F93" s="51"/>
      <c r="G93" s="51"/>
      <c r="H93" s="51"/>
      <c r="I93" s="51"/>
      <c r="J93" s="51"/>
      <c r="K93" s="51"/>
      <c r="L93" s="51"/>
      <c r="M93" s="52"/>
      <c r="N93" s="332"/>
    </row>
    <row r="94" spans="1:14" s="98" customFormat="1" ht="33.75">
      <c r="A94" s="344" t="s">
        <v>294</v>
      </c>
      <c r="B94" s="245" t="s">
        <v>149</v>
      </c>
      <c r="C94" s="288" t="str">
        <f>ORÇAMENTO!C47</f>
        <v>COMP06</v>
      </c>
      <c r="D94" s="234" t="str">
        <f>ORÇAMENTO!D47</f>
        <v>PAREDE COM SISTEMA EM PLACAS CIMENTÍCIAS, USO EXTERNO, E ESTRUTURA METÁLICA COM GUIAS DUPLAS</v>
      </c>
      <c r="E94" s="54"/>
      <c r="F94" s="54"/>
      <c r="G94" s="54"/>
      <c r="H94" s="54"/>
      <c r="I94" s="54"/>
      <c r="J94" s="54"/>
      <c r="K94" s="54"/>
      <c r="L94" s="238" t="s">
        <v>4</v>
      </c>
      <c r="M94" s="55">
        <v>1</v>
      </c>
      <c r="N94" s="267"/>
    </row>
    <row r="95" spans="1:14" ht="11.25">
      <c r="A95" s="327"/>
      <c r="B95" s="328"/>
      <c r="C95" s="329"/>
      <c r="D95" s="286" t="s">
        <v>296</v>
      </c>
      <c r="E95" s="330">
        <f>ORÇAMENTO!F47</f>
        <v>214.36</v>
      </c>
      <c r="F95" s="330"/>
      <c r="G95" s="330"/>
      <c r="H95" s="330"/>
      <c r="I95" s="330"/>
      <c r="J95" s="330"/>
      <c r="K95" s="330"/>
      <c r="L95" s="330"/>
      <c r="M95" s="317">
        <v>1</v>
      </c>
      <c r="N95" s="331"/>
    </row>
    <row r="96" spans="1:14" s="98" customFormat="1" ht="33.75">
      <c r="A96" s="344" t="s">
        <v>295</v>
      </c>
      <c r="B96" s="245" t="s">
        <v>149</v>
      </c>
      <c r="C96" s="288" t="str">
        <f>ORÇAMENTO!C48</f>
        <v>COMP07</v>
      </c>
      <c r="D96" s="234" t="str">
        <f>ORÇAMENTO!D48</f>
        <v>REVESTIEMNTO EXTERNO DE PAREDE COM SISTEMA EM TIJOLO CERÂMICO LAMINADO 5,5X11X23CM</v>
      </c>
      <c r="E96" s="54"/>
      <c r="F96" s="54"/>
      <c r="G96" s="54"/>
      <c r="H96" s="54"/>
      <c r="I96" s="54"/>
      <c r="J96" s="54"/>
      <c r="K96" s="54"/>
      <c r="L96" s="238" t="s">
        <v>4</v>
      </c>
      <c r="M96" s="55">
        <v>1</v>
      </c>
      <c r="N96" s="267"/>
    </row>
    <row r="97" spans="1:14" ht="11.25">
      <c r="A97" s="327"/>
      <c r="B97" s="328"/>
      <c r="C97" s="329"/>
      <c r="D97" s="286" t="s">
        <v>296</v>
      </c>
      <c r="E97" s="330">
        <f>ORÇAMENTO!F48</f>
        <v>214.36</v>
      </c>
      <c r="F97" s="330"/>
      <c r="G97" s="330"/>
      <c r="H97" s="330"/>
      <c r="I97" s="330"/>
      <c r="J97" s="330"/>
      <c r="K97" s="330"/>
      <c r="L97" s="330"/>
      <c r="M97" s="317">
        <v>1</v>
      </c>
      <c r="N97" s="331"/>
    </row>
    <row r="98" spans="1:14" s="310" customFormat="1" ht="11.25">
      <c r="A98" s="164">
        <v>4</v>
      </c>
      <c r="B98" s="356" t="s">
        <v>148</v>
      </c>
      <c r="C98" s="357"/>
      <c r="D98" s="357"/>
      <c r="E98" s="357"/>
      <c r="F98" s="357"/>
      <c r="G98" s="357"/>
      <c r="H98" s="357"/>
      <c r="I98" s="357"/>
      <c r="J98" s="357"/>
      <c r="K98" s="357"/>
      <c r="L98" s="357"/>
      <c r="M98" s="358"/>
      <c r="N98" s="309"/>
    </row>
    <row r="99" spans="1:14" s="293" customFormat="1" ht="11.25">
      <c r="A99" s="313" t="s">
        <v>164</v>
      </c>
      <c r="B99" s="334" t="s">
        <v>143</v>
      </c>
      <c r="C99" s="334"/>
      <c r="D99" s="334"/>
      <c r="E99" s="334"/>
      <c r="F99" s="334"/>
      <c r="G99" s="334"/>
      <c r="H99" s="334"/>
      <c r="I99" s="334"/>
      <c r="J99" s="334"/>
      <c r="K99" s="334"/>
      <c r="L99" s="334"/>
      <c r="M99" s="334"/>
      <c r="N99" s="333"/>
    </row>
    <row r="100" spans="1:14" s="98" customFormat="1" ht="45">
      <c r="A100" s="302" t="s">
        <v>165</v>
      </c>
      <c r="B100" s="303" t="s">
        <v>57</v>
      </c>
      <c r="C100" s="288">
        <v>91924</v>
      </c>
      <c r="D100" s="304" t="s">
        <v>102</v>
      </c>
      <c r="E100" s="305"/>
      <c r="F100" s="305"/>
      <c r="G100" s="305"/>
      <c r="H100" s="305"/>
      <c r="I100" s="305"/>
      <c r="J100" s="305"/>
      <c r="K100" s="305"/>
      <c r="L100" s="306" t="s">
        <v>54</v>
      </c>
      <c r="M100" s="307">
        <v>315</v>
      </c>
      <c r="N100" s="267"/>
    </row>
    <row r="101" spans="1:14" ht="11.25">
      <c r="A101" s="327"/>
      <c r="B101" s="328"/>
      <c r="C101" s="329"/>
      <c r="D101" s="286" t="s">
        <v>227</v>
      </c>
      <c r="E101" s="330">
        <v>105</v>
      </c>
      <c r="F101" s="330"/>
      <c r="G101" s="330"/>
      <c r="H101" s="330"/>
      <c r="I101" s="330"/>
      <c r="J101" s="330"/>
      <c r="K101" s="330"/>
      <c r="L101" s="330"/>
      <c r="M101" s="317">
        <v>105</v>
      </c>
      <c r="N101" s="331"/>
    </row>
    <row r="102" spans="1:14" ht="11.25">
      <c r="A102" s="327"/>
      <c r="B102" s="328"/>
      <c r="C102" s="329"/>
      <c r="D102" s="286" t="s">
        <v>228</v>
      </c>
      <c r="E102" s="330">
        <v>105</v>
      </c>
      <c r="F102" s="330"/>
      <c r="G102" s="330"/>
      <c r="H102" s="330"/>
      <c r="I102" s="330"/>
      <c r="J102" s="330"/>
      <c r="K102" s="330"/>
      <c r="L102" s="330"/>
      <c r="M102" s="317">
        <v>105</v>
      </c>
      <c r="N102" s="331"/>
    </row>
    <row r="103" spans="1:14" ht="11.25">
      <c r="A103" s="327"/>
      <c r="B103" s="328"/>
      <c r="C103" s="329"/>
      <c r="D103" s="286" t="s">
        <v>229</v>
      </c>
      <c r="E103" s="330">
        <v>105</v>
      </c>
      <c r="F103" s="330"/>
      <c r="G103" s="330"/>
      <c r="H103" s="330"/>
      <c r="I103" s="330"/>
      <c r="J103" s="330"/>
      <c r="K103" s="330"/>
      <c r="L103" s="330"/>
      <c r="M103" s="317">
        <v>105</v>
      </c>
      <c r="N103" s="331"/>
    </row>
    <row r="104" spans="1:14" s="98" customFormat="1" ht="45">
      <c r="A104" s="292" t="s">
        <v>185</v>
      </c>
      <c r="B104" s="245" t="s">
        <v>57</v>
      </c>
      <c r="C104" s="288">
        <v>91926</v>
      </c>
      <c r="D104" s="234" t="s">
        <v>103</v>
      </c>
      <c r="E104" s="54"/>
      <c r="F104" s="54"/>
      <c r="G104" s="54"/>
      <c r="H104" s="54"/>
      <c r="I104" s="54"/>
      <c r="J104" s="54"/>
      <c r="K104" s="54"/>
      <c r="L104" s="238" t="s">
        <v>54</v>
      </c>
      <c r="M104" s="307">
        <v>6</v>
      </c>
      <c r="N104" s="267"/>
    </row>
    <row r="105" spans="1:14" ht="11.25">
      <c r="A105" s="327"/>
      <c r="B105" s="328"/>
      <c r="C105" s="329"/>
      <c r="D105" s="286" t="s">
        <v>230</v>
      </c>
      <c r="E105" s="330">
        <v>2</v>
      </c>
      <c r="F105" s="330"/>
      <c r="G105" s="330"/>
      <c r="H105" s="330"/>
      <c r="I105" s="330"/>
      <c r="J105" s="330"/>
      <c r="K105" s="330"/>
      <c r="L105" s="330"/>
      <c r="M105" s="317">
        <v>2</v>
      </c>
      <c r="N105" s="331"/>
    </row>
    <row r="106" spans="1:14" ht="11.25">
      <c r="A106" s="327"/>
      <c r="B106" s="328"/>
      <c r="C106" s="329"/>
      <c r="D106" s="286" t="s">
        <v>231</v>
      </c>
      <c r="E106" s="330">
        <v>2</v>
      </c>
      <c r="F106" s="330"/>
      <c r="G106" s="330"/>
      <c r="H106" s="330"/>
      <c r="I106" s="330"/>
      <c r="J106" s="330"/>
      <c r="K106" s="330"/>
      <c r="L106" s="330"/>
      <c r="M106" s="317">
        <v>2</v>
      </c>
      <c r="N106" s="331"/>
    </row>
    <row r="107" spans="1:14" ht="11.25">
      <c r="A107" s="327"/>
      <c r="B107" s="328"/>
      <c r="C107" s="329"/>
      <c r="D107" s="286" t="s">
        <v>232</v>
      </c>
      <c r="E107" s="330">
        <v>2</v>
      </c>
      <c r="F107" s="330"/>
      <c r="G107" s="330"/>
      <c r="H107" s="330"/>
      <c r="I107" s="330"/>
      <c r="J107" s="330"/>
      <c r="K107" s="330"/>
      <c r="L107" s="330"/>
      <c r="M107" s="317">
        <v>2</v>
      </c>
      <c r="N107" s="331"/>
    </row>
    <row r="108" spans="1:14" s="98" customFormat="1" ht="33.75">
      <c r="A108" s="294" t="s">
        <v>186</v>
      </c>
      <c r="B108" s="245" t="s">
        <v>57</v>
      </c>
      <c r="C108" s="288">
        <v>91939</v>
      </c>
      <c r="D108" s="234" t="s">
        <v>105</v>
      </c>
      <c r="E108" s="54"/>
      <c r="F108" s="54"/>
      <c r="G108" s="54"/>
      <c r="H108" s="54"/>
      <c r="I108" s="54"/>
      <c r="J108" s="54"/>
      <c r="K108" s="54"/>
      <c r="L108" s="238" t="s">
        <v>73</v>
      </c>
      <c r="M108" s="55">
        <v>2</v>
      </c>
      <c r="N108" s="267"/>
    </row>
    <row r="109" spans="1:14" ht="11.25">
      <c r="A109" s="327"/>
      <c r="B109" s="328"/>
      <c r="C109" s="329"/>
      <c r="D109" s="286" t="s">
        <v>233</v>
      </c>
      <c r="E109" s="330">
        <v>2</v>
      </c>
      <c r="F109" s="330"/>
      <c r="G109" s="330"/>
      <c r="H109" s="330"/>
      <c r="I109" s="330"/>
      <c r="J109" s="330"/>
      <c r="K109" s="330"/>
      <c r="L109" s="330"/>
      <c r="M109" s="317">
        <v>2</v>
      </c>
      <c r="N109" s="331"/>
    </row>
    <row r="110" spans="1:14" s="98" customFormat="1" ht="45">
      <c r="A110" s="294" t="s">
        <v>187</v>
      </c>
      <c r="B110" s="245" t="s">
        <v>57</v>
      </c>
      <c r="C110" s="288">
        <v>91945</v>
      </c>
      <c r="D110" s="234" t="s">
        <v>109</v>
      </c>
      <c r="E110" s="54"/>
      <c r="F110" s="54"/>
      <c r="G110" s="54"/>
      <c r="H110" s="54"/>
      <c r="I110" s="54"/>
      <c r="J110" s="54"/>
      <c r="K110" s="54"/>
      <c r="L110" s="238" t="s">
        <v>73</v>
      </c>
      <c r="M110" s="55">
        <v>2</v>
      </c>
      <c r="N110" s="267"/>
    </row>
    <row r="111" spans="1:14" ht="11.25">
      <c r="A111" s="327"/>
      <c r="B111" s="328"/>
      <c r="C111" s="329"/>
      <c r="D111" s="286" t="s">
        <v>233</v>
      </c>
      <c r="E111" s="330">
        <v>2</v>
      </c>
      <c r="F111" s="330"/>
      <c r="G111" s="330"/>
      <c r="H111" s="330"/>
      <c r="I111" s="330"/>
      <c r="J111" s="330"/>
      <c r="K111" s="330"/>
      <c r="L111" s="330"/>
      <c r="M111" s="317">
        <v>2</v>
      </c>
      <c r="N111" s="331"/>
    </row>
    <row r="112" spans="1:14" s="98" customFormat="1" ht="33.75">
      <c r="A112" s="294" t="s">
        <v>218</v>
      </c>
      <c r="B112" s="245" t="s">
        <v>57</v>
      </c>
      <c r="C112" s="288">
        <v>91991</v>
      </c>
      <c r="D112" s="234" t="s">
        <v>110</v>
      </c>
      <c r="E112" s="54"/>
      <c r="F112" s="54"/>
      <c r="G112" s="54"/>
      <c r="H112" s="54"/>
      <c r="I112" s="54"/>
      <c r="J112" s="54"/>
      <c r="K112" s="54"/>
      <c r="L112" s="238" t="s">
        <v>73</v>
      </c>
      <c r="M112" s="55">
        <v>1</v>
      </c>
      <c r="N112" s="267"/>
    </row>
    <row r="113" spans="1:14" ht="22.5">
      <c r="A113" s="327"/>
      <c r="B113" s="328"/>
      <c r="C113" s="329"/>
      <c r="D113" s="286" t="s">
        <v>150</v>
      </c>
      <c r="E113" s="330">
        <v>1</v>
      </c>
      <c r="F113" s="330"/>
      <c r="G113" s="330"/>
      <c r="H113" s="330"/>
      <c r="I113" s="330"/>
      <c r="J113" s="330"/>
      <c r="K113" s="330"/>
      <c r="L113" s="330"/>
      <c r="M113" s="317">
        <v>1</v>
      </c>
      <c r="N113" s="331"/>
    </row>
    <row r="114" spans="1:14" s="98" customFormat="1" ht="33.75">
      <c r="A114" s="294" t="s">
        <v>219</v>
      </c>
      <c r="B114" s="245" t="s">
        <v>57</v>
      </c>
      <c r="C114" s="288">
        <v>101632</v>
      </c>
      <c r="D114" s="234" t="s">
        <v>113</v>
      </c>
      <c r="E114" s="54"/>
      <c r="F114" s="54"/>
      <c r="G114" s="54"/>
      <c r="H114" s="54"/>
      <c r="I114" s="54"/>
      <c r="J114" s="54"/>
      <c r="K114" s="54"/>
      <c r="L114" s="238" t="s">
        <v>73</v>
      </c>
      <c r="M114" s="55">
        <v>1</v>
      </c>
      <c r="N114" s="267"/>
    </row>
    <row r="115" spans="1:14" ht="11.25">
      <c r="A115" s="327"/>
      <c r="B115" s="328"/>
      <c r="C115" s="329"/>
      <c r="D115" s="286" t="s">
        <v>234</v>
      </c>
      <c r="E115" s="330">
        <v>1</v>
      </c>
      <c r="F115" s="330"/>
      <c r="G115" s="330"/>
      <c r="H115" s="330"/>
      <c r="I115" s="330"/>
      <c r="J115" s="330"/>
      <c r="K115" s="330"/>
      <c r="L115" s="330"/>
      <c r="M115" s="317">
        <v>1</v>
      </c>
      <c r="N115" s="331"/>
    </row>
    <row r="116" spans="1:14" s="98" customFormat="1" ht="33.75">
      <c r="A116" s="294" t="s">
        <v>220</v>
      </c>
      <c r="B116" s="245" t="s">
        <v>57</v>
      </c>
      <c r="C116" s="288">
        <v>93653</v>
      </c>
      <c r="D116" s="234" t="s">
        <v>106</v>
      </c>
      <c r="E116" s="54"/>
      <c r="F116" s="54"/>
      <c r="G116" s="54"/>
      <c r="H116" s="54"/>
      <c r="I116" s="54"/>
      <c r="J116" s="54"/>
      <c r="K116" s="54"/>
      <c r="L116" s="238" t="s">
        <v>73</v>
      </c>
      <c r="M116" s="55">
        <v>1</v>
      </c>
      <c r="N116" s="267"/>
    </row>
    <row r="117" spans="1:14" ht="11.25">
      <c r="A117" s="327"/>
      <c r="B117" s="328"/>
      <c r="C117" s="329"/>
      <c r="D117" s="335" t="s">
        <v>235</v>
      </c>
      <c r="E117" s="330">
        <v>1</v>
      </c>
      <c r="F117" s="330"/>
      <c r="G117" s="330"/>
      <c r="H117" s="330"/>
      <c r="I117" s="330"/>
      <c r="J117" s="330"/>
      <c r="K117" s="330"/>
      <c r="L117" s="330"/>
      <c r="M117" s="317">
        <v>1</v>
      </c>
      <c r="N117" s="331"/>
    </row>
    <row r="118" spans="1:14" s="98" customFormat="1" ht="33.75">
      <c r="A118" s="294" t="s">
        <v>221</v>
      </c>
      <c r="B118" s="245" t="s">
        <v>57</v>
      </c>
      <c r="C118" s="288">
        <v>93655</v>
      </c>
      <c r="D118" s="234" t="s">
        <v>107</v>
      </c>
      <c r="E118" s="54"/>
      <c r="F118" s="54"/>
      <c r="G118" s="54"/>
      <c r="H118" s="54"/>
      <c r="I118" s="54"/>
      <c r="J118" s="54"/>
      <c r="K118" s="54"/>
      <c r="L118" s="238" t="s">
        <v>73</v>
      </c>
      <c r="M118" s="55">
        <v>1</v>
      </c>
      <c r="N118" s="267"/>
    </row>
    <row r="119" spans="1:14" ht="11.25">
      <c r="A119" s="327"/>
      <c r="B119" s="328"/>
      <c r="C119" s="329"/>
      <c r="D119" s="286" t="s">
        <v>236</v>
      </c>
      <c r="E119" s="330">
        <v>1</v>
      </c>
      <c r="F119" s="330"/>
      <c r="G119" s="330"/>
      <c r="H119" s="330"/>
      <c r="I119" s="330"/>
      <c r="J119" s="330"/>
      <c r="K119" s="330"/>
      <c r="L119" s="330"/>
      <c r="M119" s="317">
        <v>1</v>
      </c>
      <c r="N119" s="331"/>
    </row>
    <row r="120" spans="1:14" s="98" customFormat="1" ht="45">
      <c r="A120" s="294" t="s">
        <v>222</v>
      </c>
      <c r="B120" s="245" t="s">
        <v>57</v>
      </c>
      <c r="C120" s="288">
        <v>91834</v>
      </c>
      <c r="D120" s="234" t="s">
        <v>101</v>
      </c>
      <c r="E120" s="54"/>
      <c r="F120" s="54"/>
      <c r="G120" s="54"/>
      <c r="H120" s="54"/>
      <c r="I120" s="54"/>
      <c r="J120" s="54"/>
      <c r="K120" s="54"/>
      <c r="L120" s="238" t="s">
        <v>54</v>
      </c>
      <c r="M120" s="55">
        <v>140</v>
      </c>
      <c r="N120" s="267"/>
    </row>
    <row r="121" spans="1:14" ht="11.25">
      <c r="A121" s="327"/>
      <c r="B121" s="328"/>
      <c r="C121" s="329"/>
      <c r="D121" s="286" t="s">
        <v>237</v>
      </c>
      <c r="E121" s="330">
        <v>140</v>
      </c>
      <c r="F121" s="330"/>
      <c r="G121" s="330"/>
      <c r="H121" s="330"/>
      <c r="I121" s="330"/>
      <c r="J121" s="330"/>
      <c r="K121" s="330"/>
      <c r="L121" s="330"/>
      <c r="M121" s="317">
        <v>140</v>
      </c>
      <c r="N121" s="331"/>
    </row>
    <row r="122" spans="1:14" s="98" customFormat="1" ht="33.75">
      <c r="A122" s="294" t="s">
        <v>223</v>
      </c>
      <c r="B122" s="245" t="s">
        <v>57</v>
      </c>
      <c r="C122" s="288">
        <v>91936</v>
      </c>
      <c r="D122" s="234" t="s">
        <v>104</v>
      </c>
      <c r="E122" s="54"/>
      <c r="F122" s="54"/>
      <c r="G122" s="54"/>
      <c r="H122" s="54"/>
      <c r="I122" s="54"/>
      <c r="J122" s="54"/>
      <c r="K122" s="54"/>
      <c r="L122" s="238" t="s">
        <v>73</v>
      </c>
      <c r="M122" s="55">
        <v>20</v>
      </c>
      <c r="N122" s="267"/>
    </row>
    <row r="123" spans="1:14" ht="11.25">
      <c r="A123" s="327"/>
      <c r="B123" s="328"/>
      <c r="C123" s="329"/>
      <c r="D123" s="286" t="s">
        <v>238</v>
      </c>
      <c r="E123" s="330">
        <v>20</v>
      </c>
      <c r="F123" s="330"/>
      <c r="G123" s="330"/>
      <c r="H123" s="330"/>
      <c r="I123" s="330"/>
      <c r="J123" s="330"/>
      <c r="K123" s="330"/>
      <c r="L123" s="330"/>
      <c r="M123" s="317">
        <v>20</v>
      </c>
      <c r="N123" s="331"/>
    </row>
    <row r="124" spans="1:14" s="98" customFormat="1" ht="33.75">
      <c r="A124" s="294" t="s">
        <v>224</v>
      </c>
      <c r="B124" s="245" t="s">
        <v>57</v>
      </c>
      <c r="C124" s="288">
        <v>97611</v>
      </c>
      <c r="D124" s="234" t="s">
        <v>111</v>
      </c>
      <c r="E124" s="54"/>
      <c r="F124" s="54"/>
      <c r="G124" s="54"/>
      <c r="H124" s="54"/>
      <c r="I124" s="54"/>
      <c r="J124" s="54"/>
      <c r="K124" s="54"/>
      <c r="L124" s="238" t="s">
        <v>73</v>
      </c>
      <c r="M124" s="55">
        <v>17</v>
      </c>
      <c r="N124" s="267"/>
    </row>
    <row r="125" spans="1:14" ht="11.25">
      <c r="A125" s="327"/>
      <c r="B125" s="328"/>
      <c r="C125" s="329"/>
      <c r="D125" s="286" t="s">
        <v>239</v>
      </c>
      <c r="E125" s="330">
        <v>17</v>
      </c>
      <c r="F125" s="330"/>
      <c r="G125" s="330"/>
      <c r="H125" s="330"/>
      <c r="I125" s="330"/>
      <c r="J125" s="330"/>
      <c r="K125" s="330"/>
      <c r="L125" s="330"/>
      <c r="M125" s="317">
        <v>17</v>
      </c>
      <c r="N125" s="331"/>
    </row>
    <row r="126" spans="1:14" s="98" customFormat="1" ht="33.75">
      <c r="A126" s="314" t="s">
        <v>225</v>
      </c>
      <c r="B126" s="245" t="s">
        <v>57</v>
      </c>
      <c r="C126" s="288">
        <v>97612</v>
      </c>
      <c r="D126" s="234" t="s">
        <v>112</v>
      </c>
      <c r="E126" s="54"/>
      <c r="F126" s="54"/>
      <c r="G126" s="54"/>
      <c r="H126" s="54"/>
      <c r="I126" s="54"/>
      <c r="J126" s="54"/>
      <c r="K126" s="54"/>
      <c r="L126" s="238" t="s">
        <v>73</v>
      </c>
      <c r="M126" s="55">
        <v>3</v>
      </c>
      <c r="N126" s="267"/>
    </row>
    <row r="127" spans="1:14" ht="11.25">
      <c r="A127" s="327"/>
      <c r="B127" s="328"/>
      <c r="C127" s="329"/>
      <c r="D127" s="286" t="s">
        <v>240</v>
      </c>
      <c r="E127" s="330">
        <v>3</v>
      </c>
      <c r="F127" s="330"/>
      <c r="G127" s="330"/>
      <c r="H127" s="330"/>
      <c r="I127" s="330"/>
      <c r="J127" s="330"/>
      <c r="K127" s="330"/>
      <c r="L127" s="330"/>
      <c r="M127" s="317">
        <v>3</v>
      </c>
      <c r="N127" s="331"/>
    </row>
    <row r="128" spans="1:14" s="98" customFormat="1" ht="56.25">
      <c r="A128" s="294" t="s">
        <v>226</v>
      </c>
      <c r="B128" s="245" t="s">
        <v>57</v>
      </c>
      <c r="C128" s="288">
        <v>101875</v>
      </c>
      <c r="D128" s="234" t="s">
        <v>108</v>
      </c>
      <c r="E128" s="54"/>
      <c r="F128" s="54"/>
      <c r="G128" s="54"/>
      <c r="H128" s="54"/>
      <c r="I128" s="54"/>
      <c r="J128" s="54"/>
      <c r="K128" s="54"/>
      <c r="L128" s="238" t="s">
        <v>73</v>
      </c>
      <c r="M128" s="55">
        <v>1</v>
      </c>
      <c r="N128" s="267"/>
    </row>
    <row r="129" spans="1:14" ht="11.25">
      <c r="A129" s="327"/>
      <c r="B129" s="328"/>
      <c r="C129" s="329"/>
      <c r="D129" s="286" t="s">
        <v>241</v>
      </c>
      <c r="E129" s="330">
        <v>1</v>
      </c>
      <c r="F129" s="330"/>
      <c r="G129" s="330"/>
      <c r="H129" s="330"/>
      <c r="I129" s="330"/>
      <c r="J129" s="330"/>
      <c r="K129" s="330"/>
      <c r="L129" s="330"/>
      <c r="M129" s="317">
        <v>1</v>
      </c>
      <c r="N129" s="331"/>
    </row>
    <row r="130" spans="1:14" ht="11.25">
      <c r="A130" s="164">
        <v>5</v>
      </c>
      <c r="B130" s="45" t="s">
        <v>242</v>
      </c>
      <c r="C130" s="46"/>
      <c r="D130" s="46"/>
      <c r="E130" s="336"/>
      <c r="F130" s="336"/>
      <c r="G130" s="336"/>
      <c r="H130" s="336"/>
      <c r="I130" s="336"/>
      <c r="J130" s="336"/>
      <c r="K130" s="336"/>
      <c r="L130" s="336"/>
      <c r="M130" s="337"/>
      <c r="N130" s="273"/>
    </row>
    <row r="131" spans="1:14" s="293" customFormat="1" ht="11.25">
      <c r="A131" s="231" t="s">
        <v>166</v>
      </c>
      <c r="B131" s="353" t="s">
        <v>243</v>
      </c>
      <c r="C131" s="354"/>
      <c r="D131" s="355"/>
      <c r="E131" s="333"/>
      <c r="F131" s="333"/>
      <c r="G131" s="333"/>
      <c r="H131" s="333"/>
      <c r="I131" s="333"/>
      <c r="J131" s="333"/>
      <c r="K131" s="333"/>
      <c r="L131" s="333"/>
      <c r="M131" s="333"/>
      <c r="N131" s="333"/>
    </row>
    <row r="132" spans="1:14" s="98" customFormat="1" ht="22.5">
      <c r="A132" s="311" t="s">
        <v>167</v>
      </c>
      <c r="B132" s="245" t="s">
        <v>57</v>
      </c>
      <c r="C132" s="288">
        <v>99814</v>
      </c>
      <c r="D132" s="234" t="s">
        <v>115</v>
      </c>
      <c r="E132" s="54"/>
      <c r="F132" s="54"/>
      <c r="G132" s="54"/>
      <c r="H132" s="54"/>
      <c r="I132" s="54"/>
      <c r="J132" s="54"/>
      <c r="K132" s="54"/>
      <c r="L132" s="238" t="s">
        <v>74</v>
      </c>
      <c r="M132" s="55">
        <v>700</v>
      </c>
      <c r="N132" s="267"/>
    </row>
    <row r="133" spans="1:14" ht="11.25">
      <c r="A133" s="327"/>
      <c r="B133" s="328"/>
      <c r="C133" s="329"/>
      <c r="D133" s="286" t="s">
        <v>244</v>
      </c>
      <c r="E133" s="330">
        <v>700</v>
      </c>
      <c r="F133" s="330"/>
      <c r="G133" s="330"/>
      <c r="H133" s="330"/>
      <c r="I133" s="330"/>
      <c r="J133" s="330"/>
      <c r="K133" s="330"/>
      <c r="L133" s="330"/>
      <c r="M133" s="317">
        <v>700</v>
      </c>
      <c r="N133" s="331"/>
    </row>
    <row r="134" spans="1:14" ht="11.25">
      <c r="A134" s="262"/>
      <c r="B134" s="263"/>
      <c r="C134" s="264"/>
      <c r="D134" s="289"/>
      <c r="E134" s="215"/>
      <c r="F134" s="215"/>
      <c r="G134" s="215"/>
      <c r="H134" s="215"/>
      <c r="I134" s="215"/>
      <c r="J134" s="215"/>
      <c r="K134" s="215"/>
      <c r="L134" s="215"/>
      <c r="M134" s="265"/>
      <c r="N134" s="274"/>
    </row>
    <row r="135" spans="1:13" ht="11.25" hidden="1">
      <c r="A135" s="151" t="s">
        <v>36</v>
      </c>
      <c r="B135" s="91"/>
      <c r="C135" s="91"/>
      <c r="D135" s="257"/>
      <c r="E135" s="91"/>
      <c r="F135" s="91"/>
      <c r="G135" s="91"/>
      <c r="H135" s="91"/>
      <c r="I135" s="91"/>
      <c r="J135" s="91"/>
      <c r="K135" s="91"/>
      <c r="L135" s="91"/>
      <c r="M135" s="92"/>
    </row>
    <row r="136" spans="1:13" ht="11.25" hidden="1">
      <c r="A136" s="94" t="s">
        <v>269</v>
      </c>
      <c r="B136" s="91"/>
      <c r="C136" s="91"/>
      <c r="D136" s="257"/>
      <c r="E136" s="91"/>
      <c r="F136" s="91"/>
      <c r="G136" s="91"/>
      <c r="H136" s="91"/>
      <c r="I136" s="91"/>
      <c r="J136" s="91"/>
      <c r="K136" s="91"/>
      <c r="L136" s="91"/>
      <c r="M136" s="92"/>
    </row>
    <row r="137" spans="1:13" ht="11.25" hidden="1">
      <c r="A137" s="94" t="s">
        <v>270</v>
      </c>
      <c r="B137" s="91"/>
      <c r="C137" s="91"/>
      <c r="D137" s="257"/>
      <c r="E137" s="91"/>
      <c r="F137" s="91"/>
      <c r="G137" s="91"/>
      <c r="H137" s="91"/>
      <c r="I137" s="91"/>
      <c r="J137" s="91"/>
      <c r="K137" s="91"/>
      <c r="L137" s="91"/>
      <c r="M137" s="92"/>
    </row>
    <row r="138" spans="1:13" ht="12" thickBot="1">
      <c r="A138" s="95"/>
      <c r="B138" s="96"/>
      <c r="C138" s="96"/>
      <c r="D138" s="258"/>
      <c r="E138" s="96"/>
      <c r="F138" s="96"/>
      <c r="G138" s="96"/>
      <c r="H138" s="96"/>
      <c r="I138" s="96"/>
      <c r="J138" s="96"/>
      <c r="K138" s="96"/>
      <c r="L138" s="96"/>
      <c r="M138" s="97"/>
    </row>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6" ht="11.25"/>
    <row r="457" ht="11.25"/>
    <row r="458" ht="11.25"/>
    <row r="459" ht="11.25"/>
    <row r="460" ht="11.25"/>
    <row r="461" ht="11.25"/>
    <row r="462" ht="11.25"/>
    <row r="463" ht="11.25"/>
    <row r="464"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row r="491" ht="11.25"/>
    <row r="492" ht="11.25"/>
    <row r="493" ht="11.25"/>
    <row r="494" ht="11.25"/>
    <row r="495" ht="11.25"/>
    <row r="496" ht="11.25"/>
    <row r="497" ht="11.25"/>
    <row r="498" ht="11.25"/>
    <row r="499" ht="11.25"/>
    <row r="500" ht="11.25"/>
    <row r="501" ht="11.25"/>
    <row r="502" ht="11.25"/>
    <row r="503" ht="11.25"/>
    <row r="504" ht="11.25"/>
    <row r="505" ht="11.25"/>
    <row r="506" ht="11.25"/>
    <row r="507" ht="11.25"/>
    <row r="508" ht="11.25"/>
    <row r="510" ht="11.25"/>
    <row r="511" ht="11.25"/>
    <row r="513" ht="11.25"/>
    <row r="514" ht="11.25"/>
    <row r="515" ht="11.25"/>
    <row r="516" ht="11.25"/>
    <row r="517" ht="11.25"/>
    <row r="518" ht="11.25"/>
    <row r="519" ht="11.25"/>
    <row r="520" ht="11.25"/>
    <row r="521" ht="11.25"/>
    <row r="522" ht="11.25"/>
    <row r="523" ht="11.25"/>
    <row r="524" ht="11.25"/>
    <row r="525" ht="11.25"/>
    <row r="526" ht="11.25"/>
  </sheetData>
  <sheetProtection/>
  <mergeCells count="3">
    <mergeCell ref="B131:D131"/>
    <mergeCell ref="B98:M98"/>
    <mergeCell ref="A8:M8"/>
  </mergeCells>
  <dataValidations count="1">
    <dataValidation type="list" allowBlank="1" showInputMessage="1" showErrorMessage="1" sqref="B12 B14 B16 B18 B22 B27 B55 B61 B58 B68 B70 B74 B76 B88 B126 B100 B108 B110 B112 B114 B116 B118 B120 B122 B124 B128 B72 B82 B91 B132 B20 B24:B25 B78 B31 B53 B38 B40 B42 B33 B46 B44 B50 B63 B104 B84 B66 B80 B94 B96">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54" r:id="rId3"/>
  <headerFooter>
    <oddFooter>&amp;CPágina &amp;P de &amp;N</oddFooter>
  </headerFooter>
  <rowBreaks count="1" manualBreakCount="1">
    <brk id="97" max="12" man="1"/>
  </rowBreaks>
  <legacyDrawing r:id="rId2"/>
</worksheet>
</file>

<file path=xl/worksheets/sheet3.xml><?xml version="1.0" encoding="utf-8"?>
<worksheet xmlns="http://schemas.openxmlformats.org/spreadsheetml/2006/main" xmlns:r="http://schemas.openxmlformats.org/officeDocument/2006/relationships">
  <sheetPr codeName="Planilha4">
    <pageSetUpPr fitToPage="1"/>
  </sheetPr>
  <dimension ref="A1:J92"/>
  <sheetViews>
    <sheetView showGridLines="0" view="pageBreakPreview" zoomScaleSheetLayoutView="100" zoomScalePageLayoutView="0" workbookViewId="0" topLeftCell="A1">
      <selection activeCell="A86" sqref="A84:IV86"/>
    </sheetView>
  </sheetViews>
  <sheetFormatPr defaultColWidth="9.140625" defaultRowHeight="15"/>
  <cols>
    <col min="1" max="1" width="13.7109375" style="13" customWidth="1"/>
    <col min="2" max="2" width="14.140625" style="13" bestFit="1" customWidth="1"/>
    <col min="3" max="3" width="45.7109375" style="237" customWidth="1"/>
    <col min="4" max="4" width="6.7109375" style="109" customWidth="1"/>
    <col min="5" max="5" width="9.7109375" style="132" customWidth="1"/>
    <col min="6" max="6" width="16.140625" style="13" bestFit="1" customWidth="1"/>
    <col min="7" max="7" width="16.421875" style="13" customWidth="1"/>
    <col min="8" max="16384" width="9.140625" style="13" customWidth="1"/>
  </cols>
  <sheetData>
    <row r="1" spans="1:10" ht="11.25">
      <c r="A1" s="124"/>
      <c r="B1" s="114"/>
      <c r="C1" s="232"/>
      <c r="D1" s="115"/>
      <c r="E1" s="114"/>
      <c r="F1" s="114"/>
      <c r="G1" s="117"/>
      <c r="H1" s="116"/>
      <c r="I1" s="121"/>
      <c r="J1" s="91"/>
    </row>
    <row r="2" spans="1:10" ht="11.25">
      <c r="A2" s="125"/>
      <c r="B2" s="119" t="s">
        <v>11</v>
      </c>
      <c r="C2" s="233" t="s">
        <v>263</v>
      </c>
      <c r="D2" s="120"/>
      <c r="E2" s="123"/>
      <c r="F2" s="119" t="s">
        <v>14</v>
      </c>
      <c r="G2" s="201">
        <v>45261</v>
      </c>
      <c r="H2" s="121"/>
      <c r="I2" s="121"/>
      <c r="J2" s="91"/>
    </row>
    <row r="3" spans="1:10" ht="11.25">
      <c r="A3" s="125"/>
      <c r="B3" s="119" t="s">
        <v>12</v>
      </c>
      <c r="C3" s="233" t="s">
        <v>264</v>
      </c>
      <c r="D3" s="120"/>
      <c r="E3" s="123"/>
      <c r="F3" s="119" t="s">
        <v>15</v>
      </c>
      <c r="G3" s="259">
        <v>0.23</v>
      </c>
      <c r="H3" s="121"/>
      <c r="I3" s="121"/>
      <c r="J3" s="91"/>
    </row>
    <row r="4" spans="1:10" ht="11.25">
      <c r="A4" s="125"/>
      <c r="B4" s="119" t="s">
        <v>42</v>
      </c>
      <c r="C4" s="233" t="s">
        <v>190</v>
      </c>
      <c r="D4" s="120"/>
      <c r="E4" s="123"/>
      <c r="F4" s="218"/>
      <c r="G4" s="260"/>
      <c r="H4" s="121"/>
      <c r="I4" s="121"/>
      <c r="J4" s="91"/>
    </row>
    <row r="5" spans="1:10" ht="11.25">
      <c r="A5" s="125"/>
      <c r="B5" s="119" t="s">
        <v>13</v>
      </c>
      <c r="C5" s="233" t="s">
        <v>265</v>
      </c>
      <c r="D5" s="120"/>
      <c r="E5" s="123"/>
      <c r="F5" s="218"/>
      <c r="G5" s="260"/>
      <c r="H5" s="121"/>
      <c r="I5" s="121"/>
      <c r="J5" s="91"/>
    </row>
    <row r="6" spans="1:10" ht="12" thickBot="1">
      <c r="A6" s="126"/>
      <c r="B6" s="123"/>
      <c r="C6" s="221"/>
      <c r="D6" s="120"/>
      <c r="E6" s="123"/>
      <c r="F6" s="123"/>
      <c r="G6" s="122"/>
      <c r="H6" s="121"/>
      <c r="I6" s="121"/>
      <c r="J6" s="91"/>
    </row>
    <row r="7" spans="1:10" ht="15.75">
      <c r="A7" s="359" t="s">
        <v>44</v>
      </c>
      <c r="B7" s="360"/>
      <c r="C7" s="360"/>
      <c r="D7" s="360"/>
      <c r="E7" s="360"/>
      <c r="F7" s="360"/>
      <c r="G7" s="361"/>
      <c r="I7" s="91"/>
      <c r="J7" s="91"/>
    </row>
    <row r="8" spans="1:10" s="213" customFormat="1" ht="12">
      <c r="A8" s="206"/>
      <c r="B8" s="207" t="s">
        <v>45</v>
      </c>
      <c r="C8" s="208" t="s">
        <v>9</v>
      </c>
      <c r="D8" s="209" t="s">
        <v>59</v>
      </c>
      <c r="E8" s="210"/>
      <c r="F8" s="211" t="s">
        <v>5</v>
      </c>
      <c r="G8" s="212">
        <f>G20</f>
        <v>22935.72</v>
      </c>
      <c r="I8" s="217"/>
      <c r="J8" s="217"/>
    </row>
    <row r="9" spans="1:10" ht="11.25">
      <c r="A9" s="105" t="s">
        <v>1</v>
      </c>
      <c r="B9" s="106" t="s">
        <v>2</v>
      </c>
      <c r="C9" s="133" t="s">
        <v>3</v>
      </c>
      <c r="D9" s="107" t="s">
        <v>4</v>
      </c>
      <c r="E9" s="128" t="s">
        <v>38</v>
      </c>
      <c r="F9" s="107" t="s">
        <v>5</v>
      </c>
      <c r="G9" s="108" t="s">
        <v>43</v>
      </c>
      <c r="I9" s="91"/>
      <c r="J9" s="91"/>
    </row>
    <row r="10" spans="1:7" s="98" customFormat="1" ht="11.25">
      <c r="A10" s="154"/>
      <c r="B10" s="155"/>
      <c r="C10" s="155" t="s">
        <v>46</v>
      </c>
      <c r="D10" s="156"/>
      <c r="E10" s="157"/>
      <c r="F10" s="158"/>
      <c r="G10" s="102"/>
    </row>
    <row r="11" spans="1:7" s="98" customFormat="1" ht="22.5">
      <c r="A11" s="103" t="s">
        <v>57</v>
      </c>
      <c r="B11" s="100">
        <v>90777</v>
      </c>
      <c r="C11" s="234" t="s">
        <v>52</v>
      </c>
      <c r="D11" s="238" t="s">
        <v>51</v>
      </c>
      <c r="E11" s="291">
        <v>100</v>
      </c>
      <c r="F11" s="238">
        <v>110.17</v>
      </c>
      <c r="G11" s="104">
        <f>E11*F11</f>
        <v>11017</v>
      </c>
    </row>
    <row r="12" spans="1:7" s="98" customFormat="1" ht="22.5">
      <c r="A12" s="103" t="s">
        <v>57</v>
      </c>
      <c r="B12" s="100">
        <v>90776</v>
      </c>
      <c r="C12" s="234" t="s">
        <v>53</v>
      </c>
      <c r="D12" s="238" t="s">
        <v>51</v>
      </c>
      <c r="E12" s="291">
        <v>100</v>
      </c>
      <c r="F12" s="238">
        <v>38.7</v>
      </c>
      <c r="G12" s="104">
        <f>E12*F12</f>
        <v>3870.0000000000005</v>
      </c>
    </row>
    <row r="13" spans="1:7" s="98" customFormat="1" ht="11.25">
      <c r="A13" s="154"/>
      <c r="B13" s="155"/>
      <c r="C13" s="338" t="s">
        <v>245</v>
      </c>
      <c r="D13" s="156"/>
      <c r="E13" s="157"/>
      <c r="F13" s="158"/>
      <c r="G13" s="102"/>
    </row>
    <row r="14" spans="1:7" s="98" customFormat="1" ht="22.5">
      <c r="A14" s="103" t="s">
        <v>179</v>
      </c>
      <c r="B14" s="288" t="s">
        <v>168</v>
      </c>
      <c r="C14" s="234" t="s">
        <v>169</v>
      </c>
      <c r="D14" s="238" t="s">
        <v>51</v>
      </c>
      <c r="E14" s="291">
        <v>60</v>
      </c>
      <c r="F14" s="238">
        <v>33.29</v>
      </c>
      <c r="G14" s="104">
        <f>E14*F14</f>
        <v>1997.3999999999999</v>
      </c>
    </row>
    <row r="15" spans="1:7" s="98" customFormat="1" ht="21">
      <c r="A15" s="154"/>
      <c r="B15" s="155"/>
      <c r="C15" s="338" t="s">
        <v>246</v>
      </c>
      <c r="D15" s="156"/>
      <c r="E15" s="157"/>
      <c r="F15" s="158"/>
      <c r="G15" s="102"/>
    </row>
    <row r="16" spans="1:7" s="98" customFormat="1" ht="22.5">
      <c r="A16" s="103" t="s">
        <v>57</v>
      </c>
      <c r="B16" s="288">
        <v>88321</v>
      </c>
      <c r="C16" s="234" t="s">
        <v>120</v>
      </c>
      <c r="D16" s="238" t="s">
        <v>51</v>
      </c>
      <c r="E16" s="291">
        <v>44</v>
      </c>
      <c r="F16" s="238">
        <v>39.86</v>
      </c>
      <c r="G16" s="104">
        <f>E16*F16</f>
        <v>1753.84</v>
      </c>
    </row>
    <row r="17" spans="1:7" s="98" customFormat="1" ht="22.5">
      <c r="A17" s="103" t="s">
        <v>57</v>
      </c>
      <c r="B17" s="288">
        <v>88249</v>
      </c>
      <c r="C17" s="234" t="s">
        <v>116</v>
      </c>
      <c r="D17" s="238" t="s">
        <v>51</v>
      </c>
      <c r="E17" s="291">
        <v>44</v>
      </c>
      <c r="F17" s="238">
        <v>34.56</v>
      </c>
      <c r="G17" s="104">
        <f>E17*F17</f>
        <v>1520.64</v>
      </c>
    </row>
    <row r="18" spans="1:7" s="98" customFormat="1" ht="22.5">
      <c r="A18" s="103" t="s">
        <v>57</v>
      </c>
      <c r="B18" s="288">
        <v>90781</v>
      </c>
      <c r="C18" s="234" t="s">
        <v>121</v>
      </c>
      <c r="D18" s="238" t="s">
        <v>51</v>
      </c>
      <c r="E18" s="291">
        <v>44</v>
      </c>
      <c r="F18" s="238">
        <v>28.55</v>
      </c>
      <c r="G18" s="104">
        <f>E18*F18</f>
        <v>1256.2</v>
      </c>
    </row>
    <row r="19" spans="1:7" s="98" customFormat="1" ht="22.5">
      <c r="A19" s="103" t="s">
        <v>57</v>
      </c>
      <c r="B19" s="288">
        <v>88249</v>
      </c>
      <c r="C19" s="234" t="s">
        <v>116</v>
      </c>
      <c r="D19" s="238" t="s">
        <v>51</v>
      </c>
      <c r="E19" s="291">
        <v>44</v>
      </c>
      <c r="F19" s="238">
        <v>34.56</v>
      </c>
      <c r="G19" s="104">
        <f>E19*F19</f>
        <v>1520.64</v>
      </c>
    </row>
    <row r="20" spans="1:7" s="98" customFormat="1" ht="11.25">
      <c r="A20" s="103"/>
      <c r="B20" s="100"/>
      <c r="C20" s="101"/>
      <c r="D20" s="100"/>
      <c r="E20" s="129"/>
      <c r="F20" s="99" t="s">
        <v>40</v>
      </c>
      <c r="G20" s="102">
        <f>SUM(G11:G19)</f>
        <v>22935.72</v>
      </c>
    </row>
    <row r="21" spans="1:7" s="98" customFormat="1" ht="11.25">
      <c r="A21" s="103"/>
      <c r="B21" s="100"/>
      <c r="C21" s="101"/>
      <c r="D21" s="100"/>
      <c r="E21" s="129"/>
      <c r="F21" s="99"/>
      <c r="G21" s="102"/>
    </row>
    <row r="22" spans="1:10" s="213" customFormat="1" ht="12">
      <c r="A22" s="206"/>
      <c r="B22" s="207" t="s">
        <v>176</v>
      </c>
      <c r="C22" s="290" t="s">
        <v>177</v>
      </c>
      <c r="D22" s="209" t="s">
        <v>178</v>
      </c>
      <c r="E22" s="210"/>
      <c r="F22" s="211" t="s">
        <v>5</v>
      </c>
      <c r="G22" s="212">
        <f>G29</f>
        <v>1104.7</v>
      </c>
      <c r="I22" s="217"/>
      <c r="J22" s="217"/>
    </row>
    <row r="23" spans="1:10" ht="11.25">
      <c r="A23" s="105" t="s">
        <v>1</v>
      </c>
      <c r="B23" s="106" t="s">
        <v>2</v>
      </c>
      <c r="C23" s="133" t="s">
        <v>3</v>
      </c>
      <c r="D23" s="107" t="s">
        <v>4</v>
      </c>
      <c r="E23" s="128" t="s">
        <v>38</v>
      </c>
      <c r="F23" s="107" t="s">
        <v>5</v>
      </c>
      <c r="G23" s="108" t="s">
        <v>43</v>
      </c>
      <c r="I23" s="91"/>
      <c r="J23" s="91"/>
    </row>
    <row r="24" spans="1:7" s="98" customFormat="1" ht="22.5">
      <c r="A24" s="103" t="s">
        <v>179</v>
      </c>
      <c r="B24" s="288" t="s">
        <v>170</v>
      </c>
      <c r="C24" s="234" t="s">
        <v>171</v>
      </c>
      <c r="D24" s="238" t="s">
        <v>51</v>
      </c>
      <c r="E24" s="291">
        <v>2</v>
      </c>
      <c r="F24" s="238">
        <v>53.36</v>
      </c>
      <c r="G24" s="104">
        <f>E24*F24</f>
        <v>106.72</v>
      </c>
    </row>
    <row r="25" spans="1:7" s="98" customFormat="1" ht="22.5">
      <c r="A25" s="103" t="s">
        <v>179</v>
      </c>
      <c r="B25" s="288" t="s">
        <v>247</v>
      </c>
      <c r="C25" s="234" t="s">
        <v>249</v>
      </c>
      <c r="D25" s="238" t="s">
        <v>51</v>
      </c>
      <c r="E25" s="291">
        <v>2</v>
      </c>
      <c r="F25" s="238">
        <v>98.4</v>
      </c>
      <c r="G25" s="104">
        <f>E25*F25</f>
        <v>196.8</v>
      </c>
    </row>
    <row r="26" spans="1:7" s="98" customFormat="1" ht="22.5">
      <c r="A26" s="103" t="s">
        <v>179</v>
      </c>
      <c r="B26" s="288" t="s">
        <v>172</v>
      </c>
      <c r="C26" s="234" t="s">
        <v>173</v>
      </c>
      <c r="D26" s="238" t="s">
        <v>51</v>
      </c>
      <c r="E26" s="339">
        <v>2</v>
      </c>
      <c r="F26" s="238">
        <v>271.76</v>
      </c>
      <c r="G26" s="104">
        <f>E26*F26</f>
        <v>543.52</v>
      </c>
    </row>
    <row r="27" spans="1:7" s="98" customFormat="1" ht="22.5">
      <c r="A27" s="103" t="s">
        <v>179</v>
      </c>
      <c r="B27" s="288" t="s">
        <v>248</v>
      </c>
      <c r="C27" s="234" t="s">
        <v>250</v>
      </c>
      <c r="D27" s="238" t="s">
        <v>51</v>
      </c>
      <c r="E27" s="291">
        <v>2</v>
      </c>
      <c r="F27" s="238">
        <v>74.74</v>
      </c>
      <c r="G27" s="104">
        <f>E27*F27</f>
        <v>149.48</v>
      </c>
    </row>
    <row r="28" spans="1:7" s="98" customFormat="1" ht="22.5">
      <c r="A28" s="103" t="s">
        <v>179</v>
      </c>
      <c r="B28" s="288" t="s">
        <v>174</v>
      </c>
      <c r="C28" s="234" t="s">
        <v>175</v>
      </c>
      <c r="D28" s="238" t="s">
        <v>51</v>
      </c>
      <c r="E28" s="339">
        <v>2</v>
      </c>
      <c r="F28" s="238">
        <v>54.09</v>
      </c>
      <c r="G28" s="104">
        <f>E28*F28</f>
        <v>108.18</v>
      </c>
    </row>
    <row r="29" spans="1:7" s="98" customFormat="1" ht="11.25">
      <c r="A29" s="103"/>
      <c r="B29" s="288"/>
      <c r="C29" s="101"/>
      <c r="D29" s="100"/>
      <c r="E29" s="339"/>
      <c r="F29" s="99" t="s">
        <v>40</v>
      </c>
      <c r="G29" s="102">
        <f>SUM(G24:G28)</f>
        <v>1104.7</v>
      </c>
    </row>
    <row r="30" spans="1:7" s="98" customFormat="1" ht="11.25">
      <c r="A30" s="362"/>
      <c r="B30" s="363"/>
      <c r="C30" s="363"/>
      <c r="D30" s="363"/>
      <c r="E30" s="363"/>
      <c r="F30" s="363"/>
      <c r="G30" s="364"/>
    </row>
    <row r="31" spans="1:10" s="213" customFormat="1" ht="12">
      <c r="A31" s="206"/>
      <c r="B31" s="207" t="s">
        <v>180</v>
      </c>
      <c r="C31" s="290" t="s">
        <v>181</v>
      </c>
      <c r="D31" s="209" t="s">
        <v>178</v>
      </c>
      <c r="E31" s="210"/>
      <c r="F31" s="211" t="s">
        <v>5</v>
      </c>
      <c r="G31" s="212">
        <f>G38</f>
        <v>1104.7</v>
      </c>
      <c r="I31" s="217"/>
      <c r="J31" s="217"/>
    </row>
    <row r="32" spans="1:10" ht="11.25">
      <c r="A32" s="105" t="s">
        <v>1</v>
      </c>
      <c r="B32" s="106" t="s">
        <v>2</v>
      </c>
      <c r="C32" s="133" t="s">
        <v>3</v>
      </c>
      <c r="D32" s="107" t="s">
        <v>4</v>
      </c>
      <c r="E32" s="128" t="s">
        <v>38</v>
      </c>
      <c r="F32" s="107" t="s">
        <v>5</v>
      </c>
      <c r="G32" s="108" t="s">
        <v>43</v>
      </c>
      <c r="I32" s="91"/>
      <c r="J32" s="91"/>
    </row>
    <row r="33" spans="1:7" s="98" customFormat="1" ht="22.5">
      <c r="A33" s="103" t="s">
        <v>179</v>
      </c>
      <c r="B33" s="288" t="s">
        <v>170</v>
      </c>
      <c r="C33" s="234" t="s">
        <v>171</v>
      </c>
      <c r="D33" s="238" t="s">
        <v>51</v>
      </c>
      <c r="E33" s="291">
        <v>2</v>
      </c>
      <c r="F33" s="238">
        <v>53.36</v>
      </c>
      <c r="G33" s="104">
        <f>E33*F33</f>
        <v>106.72</v>
      </c>
    </row>
    <row r="34" spans="1:7" s="98" customFormat="1" ht="22.5">
      <c r="A34" s="103" t="s">
        <v>179</v>
      </c>
      <c r="B34" s="288" t="s">
        <v>247</v>
      </c>
      <c r="C34" s="234" t="s">
        <v>249</v>
      </c>
      <c r="D34" s="238" t="s">
        <v>51</v>
      </c>
      <c r="E34" s="291">
        <v>2</v>
      </c>
      <c r="F34" s="238">
        <v>98.4</v>
      </c>
      <c r="G34" s="104">
        <f>E34*F34</f>
        <v>196.8</v>
      </c>
    </row>
    <row r="35" spans="1:7" s="98" customFormat="1" ht="22.5">
      <c r="A35" s="103" t="s">
        <v>179</v>
      </c>
      <c r="B35" s="288" t="s">
        <v>172</v>
      </c>
      <c r="C35" s="234" t="s">
        <v>173</v>
      </c>
      <c r="D35" s="238" t="s">
        <v>51</v>
      </c>
      <c r="E35" s="339">
        <v>2</v>
      </c>
      <c r="F35" s="238">
        <v>271.76</v>
      </c>
      <c r="G35" s="104">
        <f>E35*F35</f>
        <v>543.52</v>
      </c>
    </row>
    <row r="36" spans="1:7" s="98" customFormat="1" ht="22.5">
      <c r="A36" s="103" t="s">
        <v>179</v>
      </c>
      <c r="B36" s="288" t="s">
        <v>248</v>
      </c>
      <c r="C36" s="234" t="s">
        <v>250</v>
      </c>
      <c r="D36" s="238" t="s">
        <v>51</v>
      </c>
      <c r="E36" s="291">
        <v>2</v>
      </c>
      <c r="F36" s="238">
        <v>74.74</v>
      </c>
      <c r="G36" s="104">
        <f>E36*F36</f>
        <v>149.48</v>
      </c>
    </row>
    <row r="37" spans="1:7" s="98" customFormat="1" ht="22.5">
      <c r="A37" s="103" t="s">
        <v>179</v>
      </c>
      <c r="B37" s="288" t="s">
        <v>174</v>
      </c>
      <c r="C37" s="234" t="s">
        <v>175</v>
      </c>
      <c r="D37" s="238" t="s">
        <v>51</v>
      </c>
      <c r="E37" s="339">
        <v>2</v>
      </c>
      <c r="F37" s="238">
        <v>54.09</v>
      </c>
      <c r="G37" s="104">
        <f>E37*F37</f>
        <v>108.18</v>
      </c>
    </row>
    <row r="38" spans="1:7" s="98" customFormat="1" ht="11.25">
      <c r="A38" s="103"/>
      <c r="B38" s="288"/>
      <c r="C38" s="101"/>
      <c r="D38" s="100"/>
      <c r="E38" s="339"/>
      <c r="F38" s="99" t="s">
        <v>40</v>
      </c>
      <c r="G38" s="102">
        <f>SUM(G33:G37)</f>
        <v>1104.7</v>
      </c>
    </row>
    <row r="39" spans="1:7" ht="11.25">
      <c r="A39" s="266"/>
      <c r="B39" s="267"/>
      <c r="C39" s="110"/>
      <c r="D39" s="267"/>
      <c r="E39" s="268"/>
      <c r="F39" s="269"/>
      <c r="G39" s="153"/>
    </row>
    <row r="40" spans="1:10" s="213" customFormat="1" ht="48">
      <c r="A40" s="206"/>
      <c r="B40" s="207" t="s">
        <v>142</v>
      </c>
      <c r="C40" s="290" t="s">
        <v>251</v>
      </c>
      <c r="D40" s="209" t="s">
        <v>128</v>
      </c>
      <c r="E40" s="210"/>
      <c r="F40" s="211" t="s">
        <v>5</v>
      </c>
      <c r="G40" s="212">
        <f>G48</f>
        <v>233.21422</v>
      </c>
      <c r="I40" s="217"/>
      <c r="J40" s="217"/>
    </row>
    <row r="41" spans="1:10" ht="11.25">
      <c r="A41" s="105" t="s">
        <v>1</v>
      </c>
      <c r="B41" s="106" t="s">
        <v>2</v>
      </c>
      <c r="C41" s="133" t="s">
        <v>3</v>
      </c>
      <c r="D41" s="107" t="s">
        <v>73</v>
      </c>
      <c r="E41" s="128" t="s">
        <v>38</v>
      </c>
      <c r="F41" s="107" t="s">
        <v>5</v>
      </c>
      <c r="G41" s="108" t="s">
        <v>43</v>
      </c>
      <c r="I41" s="91"/>
      <c r="J41" s="91"/>
    </row>
    <row r="42" spans="1:7" s="98" customFormat="1" ht="33.75">
      <c r="A42" s="103" t="s">
        <v>122</v>
      </c>
      <c r="B42" s="288">
        <v>3737</v>
      </c>
      <c r="C42" s="234" t="s">
        <v>145</v>
      </c>
      <c r="D42" s="238" t="s">
        <v>128</v>
      </c>
      <c r="E42" s="291">
        <v>1</v>
      </c>
      <c r="F42" s="238">
        <v>69.28</v>
      </c>
      <c r="G42" s="104">
        <f aca="true" t="shared" si="0" ref="G42:G47">E42*F42</f>
        <v>69.28</v>
      </c>
    </row>
    <row r="43" spans="1:7" s="98" customFormat="1" ht="33.75">
      <c r="A43" s="103" t="s">
        <v>122</v>
      </c>
      <c r="B43" s="288">
        <v>6193</v>
      </c>
      <c r="C43" s="234" t="s">
        <v>146</v>
      </c>
      <c r="D43" s="238" t="s">
        <v>129</v>
      </c>
      <c r="E43" s="291">
        <v>1.87</v>
      </c>
      <c r="F43" s="238">
        <v>45.93</v>
      </c>
      <c r="G43" s="104">
        <f t="shared" si="0"/>
        <v>85.8891</v>
      </c>
    </row>
    <row r="44" spans="1:7" s="98" customFormat="1" ht="22.5">
      <c r="A44" s="103" t="s">
        <v>57</v>
      </c>
      <c r="B44" s="288">
        <v>88262</v>
      </c>
      <c r="C44" s="234" t="s">
        <v>117</v>
      </c>
      <c r="D44" s="238" t="s">
        <v>51</v>
      </c>
      <c r="E44" s="291">
        <v>0.5</v>
      </c>
      <c r="F44" s="238">
        <v>30.5</v>
      </c>
      <c r="G44" s="104">
        <f t="shared" si="0"/>
        <v>15.25</v>
      </c>
    </row>
    <row r="45" spans="1:7" s="98" customFormat="1" ht="22.5">
      <c r="A45" s="103" t="s">
        <v>57</v>
      </c>
      <c r="B45" s="288">
        <v>88316</v>
      </c>
      <c r="C45" s="234" t="s">
        <v>119</v>
      </c>
      <c r="D45" s="238" t="s">
        <v>51</v>
      </c>
      <c r="E45" s="291">
        <v>0.354</v>
      </c>
      <c r="F45" s="238">
        <v>22.66</v>
      </c>
      <c r="G45" s="104">
        <f t="shared" si="0"/>
        <v>8.02164</v>
      </c>
    </row>
    <row r="46" spans="1:7" s="98" customFormat="1" ht="45">
      <c r="A46" s="103" t="s">
        <v>57</v>
      </c>
      <c r="B46" s="53">
        <v>92768</v>
      </c>
      <c r="C46" s="234" t="s">
        <v>88</v>
      </c>
      <c r="D46" s="238" t="s">
        <v>80</v>
      </c>
      <c r="E46" s="129">
        <v>1.21</v>
      </c>
      <c r="F46" s="238">
        <v>13.73</v>
      </c>
      <c r="G46" s="104">
        <f t="shared" si="0"/>
        <v>16.6133</v>
      </c>
    </row>
    <row r="47" spans="1:7" s="98" customFormat="1" ht="56.25">
      <c r="A47" s="103" t="s">
        <v>57</v>
      </c>
      <c r="B47" s="288">
        <v>99431</v>
      </c>
      <c r="C47" s="234" t="s">
        <v>266</v>
      </c>
      <c r="D47" s="238" t="s">
        <v>56</v>
      </c>
      <c r="E47" s="291">
        <v>0.054</v>
      </c>
      <c r="F47" s="238">
        <v>706.67</v>
      </c>
      <c r="G47" s="104">
        <f t="shared" si="0"/>
        <v>38.16018</v>
      </c>
    </row>
    <row r="48" spans="1:7" s="98" customFormat="1" ht="11.25">
      <c r="A48" s="245"/>
      <c r="B48" s="100"/>
      <c r="C48" s="101"/>
      <c r="D48" s="100"/>
      <c r="E48" s="129"/>
      <c r="F48" s="99" t="s">
        <v>40</v>
      </c>
      <c r="G48" s="158">
        <f>SUM(G42:G47)</f>
        <v>233.21422</v>
      </c>
    </row>
    <row r="49" spans="1:7" s="98" customFormat="1" ht="11.25">
      <c r="A49" s="342"/>
      <c r="B49" s="267"/>
      <c r="C49" s="110"/>
      <c r="D49" s="267"/>
      <c r="E49" s="268"/>
      <c r="F49" s="269"/>
      <c r="G49" s="250"/>
    </row>
    <row r="50" spans="1:10" s="213" customFormat="1" ht="72">
      <c r="A50" s="207"/>
      <c r="B50" s="207" t="s">
        <v>257</v>
      </c>
      <c r="C50" s="290" t="s">
        <v>258</v>
      </c>
      <c r="D50" s="209" t="s">
        <v>259</v>
      </c>
      <c r="E50" s="210"/>
      <c r="F50" s="211" t="s">
        <v>5</v>
      </c>
      <c r="G50" s="343">
        <f>G58</f>
        <v>665.93374</v>
      </c>
      <c r="I50" s="217"/>
      <c r="J50" s="217"/>
    </row>
    <row r="51" spans="1:10" ht="11.25">
      <c r="A51" s="105" t="s">
        <v>1</v>
      </c>
      <c r="B51" s="106" t="s">
        <v>2</v>
      </c>
      <c r="C51" s="133" t="s">
        <v>3</v>
      </c>
      <c r="D51" s="107" t="s">
        <v>73</v>
      </c>
      <c r="E51" s="128" t="s">
        <v>38</v>
      </c>
      <c r="F51" s="107" t="s">
        <v>5</v>
      </c>
      <c r="G51" s="108" t="s">
        <v>43</v>
      </c>
      <c r="I51" s="91"/>
      <c r="J51" s="91"/>
    </row>
    <row r="52" spans="1:7" s="98" customFormat="1" ht="33.75">
      <c r="A52" s="103" t="s">
        <v>122</v>
      </c>
      <c r="B52" s="288">
        <v>1527</v>
      </c>
      <c r="C52" s="234" t="s">
        <v>144</v>
      </c>
      <c r="D52" s="238" t="s">
        <v>130</v>
      </c>
      <c r="E52" s="291">
        <v>1.1</v>
      </c>
      <c r="F52" s="238">
        <v>573.64</v>
      </c>
      <c r="G52" s="104">
        <f aca="true" t="shared" si="1" ref="G52:G57">E52*F52</f>
        <v>631.004</v>
      </c>
    </row>
    <row r="53" spans="1:7" s="98" customFormat="1" ht="22.5">
      <c r="A53" s="103" t="s">
        <v>57</v>
      </c>
      <c r="B53" s="288">
        <v>88262</v>
      </c>
      <c r="C53" s="234" t="s">
        <v>117</v>
      </c>
      <c r="D53" s="238" t="s">
        <v>51</v>
      </c>
      <c r="E53" s="291">
        <v>0.094</v>
      </c>
      <c r="F53" s="238">
        <v>30.5</v>
      </c>
      <c r="G53" s="104">
        <f t="shared" si="1"/>
        <v>2.867</v>
      </c>
    </row>
    <row r="54" spans="1:7" s="98" customFormat="1" ht="22.5">
      <c r="A54" s="103" t="s">
        <v>57</v>
      </c>
      <c r="B54" s="288">
        <v>88309</v>
      </c>
      <c r="C54" s="234" t="s">
        <v>118</v>
      </c>
      <c r="D54" s="238" t="s">
        <v>51</v>
      </c>
      <c r="E54" s="291">
        <v>0.565</v>
      </c>
      <c r="F54" s="238">
        <v>30.87</v>
      </c>
      <c r="G54" s="104">
        <f t="shared" si="1"/>
        <v>17.44155</v>
      </c>
    </row>
    <row r="55" spans="1:7" s="98" customFormat="1" ht="22.5">
      <c r="A55" s="103" t="s">
        <v>57</v>
      </c>
      <c r="B55" s="288">
        <v>88316</v>
      </c>
      <c r="C55" s="234" t="s">
        <v>119</v>
      </c>
      <c r="D55" s="238" t="s">
        <v>51</v>
      </c>
      <c r="E55" s="291">
        <v>0.64</v>
      </c>
      <c r="F55" s="238">
        <v>22.66</v>
      </c>
      <c r="G55" s="104">
        <f t="shared" si="1"/>
        <v>14.5024</v>
      </c>
    </row>
    <row r="56" spans="1:7" s="98" customFormat="1" ht="33.75">
      <c r="A56" s="103" t="s">
        <v>57</v>
      </c>
      <c r="B56" s="288">
        <v>90586</v>
      </c>
      <c r="C56" s="234" t="s">
        <v>77</v>
      </c>
      <c r="D56" s="238" t="s">
        <v>76</v>
      </c>
      <c r="E56" s="291">
        <v>0.056</v>
      </c>
      <c r="F56" s="238">
        <v>1.1</v>
      </c>
      <c r="G56" s="104">
        <f t="shared" si="1"/>
        <v>0.06160000000000001</v>
      </c>
    </row>
    <row r="57" spans="1:7" s="98" customFormat="1" ht="33.75">
      <c r="A57" s="103" t="s">
        <v>57</v>
      </c>
      <c r="B57" s="288">
        <v>90587</v>
      </c>
      <c r="C57" s="234" t="s">
        <v>79</v>
      </c>
      <c r="D57" s="238" t="s">
        <v>78</v>
      </c>
      <c r="E57" s="291">
        <v>0.133</v>
      </c>
      <c r="F57" s="238">
        <v>0.43</v>
      </c>
      <c r="G57" s="104">
        <f t="shared" si="1"/>
        <v>0.057190000000000005</v>
      </c>
    </row>
    <row r="58" spans="1:7" s="98" customFormat="1" ht="11.25">
      <c r="A58" s="103"/>
      <c r="B58" s="100"/>
      <c r="C58" s="101"/>
      <c r="D58" s="100"/>
      <c r="E58" s="129"/>
      <c r="F58" s="99" t="s">
        <v>40</v>
      </c>
      <c r="G58" s="102">
        <f>SUM(G52:G57)</f>
        <v>665.93374</v>
      </c>
    </row>
    <row r="59" spans="1:7" s="98" customFormat="1" ht="11.25">
      <c r="A59" s="103"/>
      <c r="B59" s="100"/>
      <c r="C59" s="101"/>
      <c r="D59" s="100"/>
      <c r="E59" s="129"/>
      <c r="F59" s="99"/>
      <c r="G59" s="102"/>
    </row>
    <row r="60" spans="1:10" s="213" customFormat="1" ht="36">
      <c r="A60" s="207"/>
      <c r="B60" s="207" t="s">
        <v>272</v>
      </c>
      <c r="C60" s="290" t="s">
        <v>286</v>
      </c>
      <c r="D60" s="209" t="s">
        <v>273</v>
      </c>
      <c r="E60" s="210"/>
      <c r="F60" s="211" t="s">
        <v>5</v>
      </c>
      <c r="G60" s="343">
        <f>G73</f>
        <v>189.408295</v>
      </c>
      <c r="I60" s="217"/>
      <c r="J60" s="217"/>
    </row>
    <row r="61" spans="1:10" ht="11.25">
      <c r="A61" s="105" t="s">
        <v>1</v>
      </c>
      <c r="B61" s="106" t="s">
        <v>2</v>
      </c>
      <c r="C61" s="133" t="s">
        <v>3</v>
      </c>
      <c r="D61" s="107" t="s">
        <v>73</v>
      </c>
      <c r="E61" s="128" t="s">
        <v>38</v>
      </c>
      <c r="F61" s="107" t="s">
        <v>5</v>
      </c>
      <c r="G61" s="108" t="s">
        <v>43</v>
      </c>
      <c r="I61" s="91"/>
      <c r="J61" s="91"/>
    </row>
    <row r="62" spans="1:7" s="98" customFormat="1" ht="33.75">
      <c r="A62" s="103" t="s">
        <v>122</v>
      </c>
      <c r="B62" s="288">
        <v>37586</v>
      </c>
      <c r="C62" s="234" t="s">
        <v>274</v>
      </c>
      <c r="D62" s="238" t="s">
        <v>283</v>
      </c>
      <c r="E62" s="291">
        <v>0.0495</v>
      </c>
      <c r="F62" s="238">
        <v>46.91</v>
      </c>
      <c r="G62" s="104">
        <f aca="true" t="shared" si="2" ref="G62:G72">E62*F62</f>
        <v>2.322045</v>
      </c>
    </row>
    <row r="63" spans="1:7" s="98" customFormat="1" ht="22.5">
      <c r="A63" s="103" t="s">
        <v>122</v>
      </c>
      <c r="B63" s="288">
        <v>11062</v>
      </c>
      <c r="C63" s="234" t="s">
        <v>285</v>
      </c>
      <c r="D63" s="238" t="s">
        <v>273</v>
      </c>
      <c r="E63" s="291">
        <v>2.106</v>
      </c>
      <c r="F63" s="238">
        <v>47.67</v>
      </c>
      <c r="G63" s="104">
        <f t="shared" si="2"/>
        <v>100.39301999999999</v>
      </c>
    </row>
    <row r="64" spans="1:7" s="98" customFormat="1" ht="33.75">
      <c r="A64" s="103" t="s">
        <v>122</v>
      </c>
      <c r="B64" s="288">
        <v>39419</v>
      </c>
      <c r="C64" s="234" t="s">
        <v>275</v>
      </c>
      <c r="D64" s="238" t="s">
        <v>54</v>
      </c>
      <c r="E64" s="291">
        <v>1.5248</v>
      </c>
      <c r="F64" s="238">
        <v>8.74</v>
      </c>
      <c r="G64" s="104">
        <f t="shared" si="2"/>
        <v>13.326751999999999</v>
      </c>
    </row>
    <row r="65" spans="1:7" s="98" customFormat="1" ht="33.75">
      <c r="A65" s="103" t="s">
        <v>122</v>
      </c>
      <c r="B65" s="288">
        <v>39422</v>
      </c>
      <c r="C65" s="234" t="s">
        <v>276</v>
      </c>
      <c r="D65" s="238" t="s">
        <v>54</v>
      </c>
      <c r="E65" s="291">
        <v>4.0011</v>
      </c>
      <c r="F65" s="238">
        <v>9.92</v>
      </c>
      <c r="G65" s="104">
        <f t="shared" si="2"/>
        <v>39.690912</v>
      </c>
    </row>
    <row r="66" spans="1:7" s="98" customFormat="1" ht="33.75">
      <c r="A66" s="103" t="s">
        <v>122</v>
      </c>
      <c r="B66" s="288">
        <v>39431</v>
      </c>
      <c r="C66" s="234" t="s">
        <v>277</v>
      </c>
      <c r="D66" s="238" t="s">
        <v>54</v>
      </c>
      <c r="E66" s="291">
        <v>2.5027</v>
      </c>
      <c r="F66" s="238">
        <v>0.36</v>
      </c>
      <c r="G66" s="104">
        <f t="shared" si="2"/>
        <v>0.9009719999999999</v>
      </c>
    </row>
    <row r="67" spans="1:7" s="98" customFormat="1" ht="33.75">
      <c r="A67" s="103" t="s">
        <v>122</v>
      </c>
      <c r="B67" s="288">
        <v>39432</v>
      </c>
      <c r="C67" s="234" t="s">
        <v>278</v>
      </c>
      <c r="D67" s="238" t="s">
        <v>54</v>
      </c>
      <c r="E67" s="291">
        <v>1.4815</v>
      </c>
      <c r="F67" s="238">
        <v>3.19</v>
      </c>
      <c r="G67" s="104">
        <f t="shared" si="2"/>
        <v>4.725985</v>
      </c>
    </row>
    <row r="68" spans="1:7" s="98" customFormat="1" ht="45">
      <c r="A68" s="103" t="s">
        <v>122</v>
      </c>
      <c r="B68" s="288">
        <v>39434</v>
      </c>
      <c r="C68" s="234" t="s">
        <v>279</v>
      </c>
      <c r="D68" s="238" t="s">
        <v>80</v>
      </c>
      <c r="E68" s="291">
        <v>1.0978</v>
      </c>
      <c r="F68" s="238">
        <v>3.99</v>
      </c>
      <c r="G68" s="104">
        <f t="shared" si="2"/>
        <v>4.380222000000001</v>
      </c>
    </row>
    <row r="69" spans="1:7" s="98" customFormat="1" ht="33.75">
      <c r="A69" s="103" t="s">
        <v>122</v>
      </c>
      <c r="B69" s="288">
        <v>39435</v>
      </c>
      <c r="C69" s="234" t="s">
        <v>280</v>
      </c>
      <c r="D69" s="238" t="s">
        <v>73</v>
      </c>
      <c r="E69" s="291">
        <v>20.1868</v>
      </c>
      <c r="F69" s="238">
        <v>0.13</v>
      </c>
      <c r="G69" s="104">
        <f t="shared" si="2"/>
        <v>2.6242840000000003</v>
      </c>
    </row>
    <row r="70" spans="1:7" s="98" customFormat="1" ht="33.75">
      <c r="A70" s="103" t="s">
        <v>122</v>
      </c>
      <c r="B70" s="288">
        <v>39443</v>
      </c>
      <c r="C70" s="234" t="s">
        <v>281</v>
      </c>
      <c r="D70" s="238" t="s">
        <v>284</v>
      </c>
      <c r="E70" s="291">
        <v>0.4803</v>
      </c>
      <c r="F70" s="238">
        <v>0.31</v>
      </c>
      <c r="G70" s="104">
        <f t="shared" si="2"/>
        <v>0.148893</v>
      </c>
    </row>
    <row r="71" spans="1:7" s="98" customFormat="1" ht="22.5">
      <c r="A71" s="103" t="s">
        <v>57</v>
      </c>
      <c r="B71" s="288">
        <v>88278</v>
      </c>
      <c r="C71" s="234" t="s">
        <v>282</v>
      </c>
      <c r="D71" s="238" t="s">
        <v>51</v>
      </c>
      <c r="E71" s="291">
        <v>0.615</v>
      </c>
      <c r="F71" s="238">
        <v>26.57</v>
      </c>
      <c r="G71" s="104">
        <f t="shared" si="2"/>
        <v>16.34055</v>
      </c>
    </row>
    <row r="72" spans="1:7" s="98" customFormat="1" ht="22.5">
      <c r="A72" s="103" t="s">
        <v>57</v>
      </c>
      <c r="B72" s="288">
        <v>88316</v>
      </c>
      <c r="C72" s="234" t="s">
        <v>119</v>
      </c>
      <c r="D72" s="238" t="s">
        <v>51</v>
      </c>
      <c r="E72" s="291">
        <v>0.201</v>
      </c>
      <c r="F72" s="238">
        <v>22.66</v>
      </c>
      <c r="G72" s="104">
        <f t="shared" si="2"/>
        <v>4.55466</v>
      </c>
    </row>
    <row r="73" spans="1:7" s="98" customFormat="1" ht="11.25">
      <c r="A73" s="103"/>
      <c r="B73" s="100"/>
      <c r="C73" s="101"/>
      <c r="D73" s="100"/>
      <c r="E73" s="129"/>
      <c r="F73" s="99" t="s">
        <v>40</v>
      </c>
      <c r="G73" s="102">
        <f>SUM(G62:G72)</f>
        <v>189.408295</v>
      </c>
    </row>
    <row r="74" spans="1:7" s="98" customFormat="1" ht="11.25">
      <c r="A74" s="103"/>
      <c r="B74" s="100"/>
      <c r="C74" s="101"/>
      <c r="D74" s="100"/>
      <c r="E74" s="129"/>
      <c r="F74" s="99"/>
      <c r="G74" s="102"/>
    </row>
    <row r="75" spans="1:10" s="213" customFormat="1" ht="36">
      <c r="A75" s="207"/>
      <c r="B75" s="207" t="s">
        <v>287</v>
      </c>
      <c r="C75" s="290" t="s">
        <v>288</v>
      </c>
      <c r="D75" s="209" t="s">
        <v>273</v>
      </c>
      <c r="E75" s="210"/>
      <c r="F75" s="211" t="s">
        <v>5</v>
      </c>
      <c r="G75" s="343">
        <f>G81</f>
        <v>136.26599458498026</v>
      </c>
      <c r="I75" s="217"/>
      <c r="J75" s="217"/>
    </row>
    <row r="76" spans="1:10" ht="11.25">
      <c r="A76" s="105" t="s">
        <v>1</v>
      </c>
      <c r="B76" s="106" t="s">
        <v>2</v>
      </c>
      <c r="C76" s="133" t="s">
        <v>3</v>
      </c>
      <c r="D76" s="107" t="s">
        <v>73</v>
      </c>
      <c r="E76" s="128" t="s">
        <v>38</v>
      </c>
      <c r="F76" s="107" t="s">
        <v>5</v>
      </c>
      <c r="G76" s="108" t="s">
        <v>43</v>
      </c>
      <c r="I76" s="91"/>
      <c r="J76" s="91"/>
    </row>
    <row r="77" spans="1:7" s="98" customFormat="1" ht="22.5">
      <c r="A77" s="103" t="s">
        <v>122</v>
      </c>
      <c r="B77" s="288">
        <v>37596</v>
      </c>
      <c r="C77" s="234" t="s">
        <v>291</v>
      </c>
      <c r="D77" s="238" t="s">
        <v>80</v>
      </c>
      <c r="E77" s="291">
        <v>5</v>
      </c>
      <c r="F77" s="238">
        <v>2.15</v>
      </c>
      <c r="G77" s="104">
        <f>E77*F77</f>
        <v>10.75</v>
      </c>
    </row>
    <row r="78" spans="1:7" s="98" customFormat="1" ht="22.5">
      <c r="A78" s="103" t="s">
        <v>122</v>
      </c>
      <c r="B78" s="288">
        <v>34401</v>
      </c>
      <c r="C78" s="234" t="s">
        <v>290</v>
      </c>
      <c r="D78" s="238" t="s">
        <v>73</v>
      </c>
      <c r="E78" s="291">
        <f>1/(0.11*0.23)</f>
        <v>39.52569169960474</v>
      </c>
      <c r="F78" s="238">
        <v>2.58</v>
      </c>
      <c r="G78" s="104">
        <f>E78*F78</f>
        <v>101.97628458498023</v>
      </c>
    </row>
    <row r="79" spans="1:7" s="98" customFormat="1" ht="22.5">
      <c r="A79" s="103" t="s">
        <v>57</v>
      </c>
      <c r="B79" s="288">
        <v>88309</v>
      </c>
      <c r="C79" s="234" t="s">
        <v>289</v>
      </c>
      <c r="D79" s="238" t="s">
        <v>51</v>
      </c>
      <c r="E79" s="291">
        <v>0.615</v>
      </c>
      <c r="F79" s="238">
        <v>30.87</v>
      </c>
      <c r="G79" s="104">
        <f>E79*F79</f>
        <v>18.98505</v>
      </c>
    </row>
    <row r="80" spans="1:7" s="98" customFormat="1" ht="22.5">
      <c r="A80" s="103" t="s">
        <v>57</v>
      </c>
      <c r="B80" s="288">
        <v>88316</v>
      </c>
      <c r="C80" s="234" t="s">
        <v>119</v>
      </c>
      <c r="D80" s="238" t="s">
        <v>51</v>
      </c>
      <c r="E80" s="291">
        <v>0.201</v>
      </c>
      <c r="F80" s="238">
        <v>22.66</v>
      </c>
      <c r="G80" s="104">
        <f>E80*F80</f>
        <v>4.55466</v>
      </c>
    </row>
    <row r="81" spans="1:7" s="98" customFormat="1" ht="11.25">
      <c r="A81" s="103"/>
      <c r="B81" s="100"/>
      <c r="C81" s="101"/>
      <c r="D81" s="100"/>
      <c r="E81" s="129"/>
      <c r="F81" s="99" t="s">
        <v>40</v>
      </c>
      <c r="G81" s="102">
        <f>SUM(G77:G80)</f>
        <v>136.26599458498026</v>
      </c>
    </row>
    <row r="82" spans="1:7" s="98" customFormat="1" ht="11.25">
      <c r="A82" s="103"/>
      <c r="B82" s="100"/>
      <c r="C82" s="101"/>
      <c r="D82" s="100"/>
      <c r="E82" s="129"/>
      <c r="F82" s="99"/>
      <c r="G82" s="102"/>
    </row>
    <row r="83" spans="1:7" s="98" customFormat="1" ht="11.25">
      <c r="A83" s="103"/>
      <c r="B83" s="100"/>
      <c r="C83" s="101"/>
      <c r="D83" s="100"/>
      <c r="E83" s="129"/>
      <c r="F83" s="99"/>
      <c r="G83" s="102"/>
    </row>
    <row r="84" spans="1:7" ht="11.25" hidden="1">
      <c r="A84" s="200" t="s">
        <v>36</v>
      </c>
      <c r="B84" s="91"/>
      <c r="C84" s="235"/>
      <c r="D84" s="112"/>
      <c r="E84" s="130"/>
      <c r="F84" s="91"/>
      <c r="G84" s="92"/>
    </row>
    <row r="85" spans="1:7" ht="11.25" hidden="1">
      <c r="A85" s="94" t="s">
        <v>269</v>
      </c>
      <c r="B85" s="91"/>
      <c r="C85" s="235"/>
      <c r="D85" s="112"/>
      <c r="E85" s="130"/>
      <c r="F85" s="91"/>
      <c r="G85" s="92"/>
    </row>
    <row r="86" spans="1:7" ht="11.25" hidden="1">
      <c r="A86" s="94" t="s">
        <v>270</v>
      </c>
      <c r="B86" s="91"/>
      <c r="C86" s="235"/>
      <c r="D86" s="112"/>
      <c r="E86" s="130"/>
      <c r="F86" s="91"/>
      <c r="G86" s="92"/>
    </row>
    <row r="87" spans="1:7" ht="12" thickBot="1">
      <c r="A87" s="95"/>
      <c r="B87" s="96"/>
      <c r="C87" s="236"/>
      <c r="D87" s="113"/>
      <c r="E87" s="131"/>
      <c r="F87" s="96"/>
      <c r="G87" s="97"/>
    </row>
    <row r="88" ht="11.25"/>
    <row r="89" ht="11.25"/>
    <row r="90" ht="11.25"/>
    <row r="91" ht="11.25"/>
    <row r="92" spans="5:6" ht="11.25">
      <c r="E92" s="109"/>
      <c r="F92" s="132"/>
    </row>
    <row r="95" ht="11.25"/>
    <row r="98" ht="11.25"/>
    <row r="99" ht="11.25"/>
    <row r="101" ht="11.25"/>
    <row r="102" ht="11.25"/>
    <row r="103" ht="11.25"/>
  </sheetData>
  <sheetProtection/>
  <mergeCells count="2">
    <mergeCell ref="A7:G7"/>
    <mergeCell ref="A30:G30"/>
  </mergeCells>
  <dataValidations count="1">
    <dataValidation type="list" allowBlank="1" showInputMessage="1" showErrorMessage="1" sqref="A16:A19 A33:A37 A11:A12 A14 A24:A28 A42:A47 A52:A57 A62:A72 A77:A80">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75" r:id="rId3"/>
  <headerFooter>
    <oddFooter>&amp;CPágina &amp;P de &amp;N</oddFooter>
  </headerFooter>
  <rowBreaks count="1" manualBreakCount="1">
    <brk id="49" max="6" man="1"/>
  </rowBreaks>
  <legacyDrawing r:id="rId2"/>
</worksheet>
</file>

<file path=xl/worksheets/sheet4.xml><?xml version="1.0" encoding="utf-8"?>
<worksheet xmlns="http://schemas.openxmlformats.org/spreadsheetml/2006/main" xmlns:r="http://schemas.openxmlformats.org/officeDocument/2006/relationships">
  <sheetPr codeName="Planilha6">
    <pageSetUpPr fitToPage="1"/>
  </sheetPr>
  <dimension ref="A1:H102"/>
  <sheetViews>
    <sheetView showGridLines="0" view="pageBreakPreview" zoomScaleSheetLayoutView="100" zoomScalePageLayoutView="0" workbookViewId="0" topLeftCell="A1">
      <selection activeCell="B55" sqref="B55"/>
    </sheetView>
  </sheetViews>
  <sheetFormatPr defaultColWidth="9.140625" defaultRowHeight="15"/>
  <cols>
    <col min="1" max="1" width="15.00390625" style="109" customWidth="1"/>
    <col min="2" max="2" width="67.00390625" style="13" bestFit="1" customWidth="1"/>
    <col min="3" max="3" width="14.421875" style="169" bestFit="1" customWidth="1"/>
    <col min="4" max="4" width="12.7109375" style="13" customWidth="1"/>
    <col min="5" max="5" width="14.28125" style="13" bestFit="1" customWidth="1"/>
    <col min="6" max="7" width="13.7109375" style="13" bestFit="1" customWidth="1"/>
    <col min="8" max="8" width="21.00390625" style="13" bestFit="1" customWidth="1"/>
    <col min="9" max="16384" width="9.140625" style="13" customWidth="1"/>
  </cols>
  <sheetData>
    <row r="1" spans="1:8" ht="11.25">
      <c r="A1" s="77"/>
      <c r="B1" s="78"/>
      <c r="C1" s="166"/>
      <c r="D1" s="79"/>
      <c r="E1" s="80"/>
      <c r="F1" s="80"/>
      <c r="G1" s="80"/>
      <c r="H1" s="81"/>
    </row>
    <row r="2" spans="1:8" ht="11.25">
      <c r="A2" s="62" t="s">
        <v>11</v>
      </c>
      <c r="B2" s="63" t="s">
        <v>263</v>
      </c>
      <c r="C2" s="167"/>
      <c r="D2" s="119" t="s">
        <v>14</v>
      </c>
      <c r="E2" s="201">
        <v>44621</v>
      </c>
      <c r="F2" s="91"/>
      <c r="G2" s="91"/>
      <c r="H2" s="92"/>
    </row>
    <row r="3" spans="1:8" ht="11.25">
      <c r="A3" s="62" t="s">
        <v>12</v>
      </c>
      <c r="B3" s="63" t="s">
        <v>264</v>
      </c>
      <c r="C3" s="167"/>
      <c r="D3" s="65" t="s">
        <v>15</v>
      </c>
      <c r="E3" s="93">
        <v>0.23</v>
      </c>
      <c r="F3" s="91"/>
      <c r="G3" s="91"/>
      <c r="H3" s="92"/>
    </row>
    <row r="4" spans="1:8" ht="11.25">
      <c r="A4" s="62" t="s">
        <v>42</v>
      </c>
      <c r="B4" s="63" t="s">
        <v>190</v>
      </c>
      <c r="C4" s="167"/>
      <c r="D4" s="93"/>
      <c r="E4" s="91"/>
      <c r="F4" s="91"/>
      <c r="G4" s="91"/>
      <c r="H4" s="92"/>
    </row>
    <row r="5" spans="1:8" ht="11.25">
      <c r="A5" s="62" t="s">
        <v>13</v>
      </c>
      <c r="B5" s="63" t="s">
        <v>265</v>
      </c>
      <c r="C5" s="167"/>
      <c r="D5" s="82"/>
      <c r="E5" s="91"/>
      <c r="F5" s="91"/>
      <c r="G5" s="91"/>
      <c r="H5" s="92"/>
    </row>
    <row r="6" spans="1:8" ht="12" thickBot="1">
      <c r="A6" s="84"/>
      <c r="B6" s="64"/>
      <c r="C6" s="168"/>
      <c r="D6" s="85"/>
      <c r="E6" s="82"/>
      <c r="F6" s="82"/>
      <c r="G6" s="82"/>
      <c r="H6" s="83"/>
    </row>
    <row r="7" spans="1:8" ht="16.5" thickBot="1">
      <c r="A7" s="367" t="s">
        <v>64</v>
      </c>
      <c r="B7" s="368"/>
      <c r="C7" s="368"/>
      <c r="D7" s="368"/>
      <c r="E7" s="368"/>
      <c r="F7" s="368"/>
      <c r="G7" s="368"/>
      <c r="H7" s="369"/>
    </row>
    <row r="8" spans="1:8" s="162" customFormat="1" ht="12">
      <c r="A8" s="295" t="s">
        <v>0</v>
      </c>
      <c r="B8" s="296" t="s">
        <v>3</v>
      </c>
      <c r="C8" s="180" t="s">
        <v>67</v>
      </c>
      <c r="D8" s="177" t="s">
        <v>66</v>
      </c>
      <c r="E8" s="177" t="s">
        <v>68</v>
      </c>
      <c r="F8" s="177" t="s">
        <v>69</v>
      </c>
      <c r="G8" s="177" t="s">
        <v>255</v>
      </c>
      <c r="H8" s="176" t="s">
        <v>71</v>
      </c>
    </row>
    <row r="9" spans="1:8" s="165" customFormat="1" ht="10.5">
      <c r="A9" s="190">
        <v>1</v>
      </c>
      <c r="B9" s="45" t="s">
        <v>132</v>
      </c>
      <c r="C9" s="181"/>
      <c r="D9" s="178"/>
      <c r="E9" s="171"/>
      <c r="F9" s="170"/>
      <c r="G9" s="170"/>
      <c r="H9" s="175"/>
    </row>
    <row r="10" spans="1:8" s="98" customFormat="1" ht="11.25">
      <c r="A10" s="366" t="s">
        <v>8</v>
      </c>
      <c r="B10" s="365" t="s">
        <v>133</v>
      </c>
      <c r="C10" s="198">
        <f>ORÇAMENTO!I18</f>
        <v>122934.79</v>
      </c>
      <c r="D10" s="227">
        <f>$C$10*D11</f>
        <v>30733.6975</v>
      </c>
      <c r="E10" s="227">
        <f>$C$10*E11</f>
        <v>30733.6975</v>
      </c>
      <c r="F10" s="227">
        <f>$C$10*F11</f>
        <v>30733.6975</v>
      </c>
      <c r="G10" s="227">
        <f>$C$10*G11</f>
        <v>30733.6975</v>
      </c>
      <c r="H10" s="182">
        <f>SUM(D10:G10)</f>
        <v>122934.79</v>
      </c>
    </row>
    <row r="11" spans="1:8" s="98" customFormat="1" ht="11.25">
      <c r="A11" s="366"/>
      <c r="B11" s="365"/>
      <c r="C11" s="199">
        <v>0.18434574119451283</v>
      </c>
      <c r="D11" s="340">
        <v>0.25</v>
      </c>
      <c r="E11" s="341">
        <v>0.25</v>
      </c>
      <c r="F11" s="341">
        <v>0.25</v>
      </c>
      <c r="G11" s="341">
        <v>0.25</v>
      </c>
      <c r="H11" s="214">
        <v>1</v>
      </c>
    </row>
    <row r="12" spans="1:8" s="98" customFormat="1" ht="11.25">
      <c r="A12" s="366" t="s">
        <v>10</v>
      </c>
      <c r="B12" s="365" t="s">
        <v>139</v>
      </c>
      <c r="C12" s="198">
        <f>ORÇAMENTO!I22</f>
        <v>21869.4</v>
      </c>
      <c r="D12" s="227">
        <f>$C$12*D13</f>
        <v>10934.7</v>
      </c>
      <c r="E12" s="227">
        <v>0</v>
      </c>
      <c r="F12" s="227">
        <v>0</v>
      </c>
      <c r="G12" s="227">
        <f>$C$12*G13</f>
        <v>10934.7</v>
      </c>
      <c r="H12" s="182">
        <f>SUM(D12:G12)</f>
        <v>21869.4</v>
      </c>
    </row>
    <row r="13" spans="1:8" s="98" customFormat="1" ht="11.25">
      <c r="A13" s="366"/>
      <c r="B13" s="365"/>
      <c r="C13" s="199">
        <v>0.022700052994777384</v>
      </c>
      <c r="D13" s="285">
        <v>0.5</v>
      </c>
      <c r="E13" s="285"/>
      <c r="F13" s="285"/>
      <c r="G13" s="285">
        <v>0.5</v>
      </c>
      <c r="H13" s="214">
        <v>1</v>
      </c>
    </row>
    <row r="14" spans="1:8" s="165" customFormat="1" ht="10.5">
      <c r="A14" s="190">
        <v>2</v>
      </c>
      <c r="B14" s="45" t="s">
        <v>138</v>
      </c>
      <c r="C14" s="181"/>
      <c r="D14" s="178"/>
      <c r="E14" s="171"/>
      <c r="F14" s="170"/>
      <c r="G14" s="170"/>
      <c r="H14" s="175"/>
    </row>
    <row r="15" spans="1:8" s="98" customFormat="1" ht="11.25">
      <c r="A15" s="366" t="s">
        <v>151</v>
      </c>
      <c r="B15" s="365" t="s">
        <v>141</v>
      </c>
      <c r="C15" s="198">
        <f>ORÇAMENTO!I37</f>
        <v>42947.51999999999</v>
      </c>
      <c r="D15" s="227">
        <v>0</v>
      </c>
      <c r="E15" s="227">
        <f>$C$15*E16</f>
        <v>17179.007999999998</v>
      </c>
      <c r="F15" s="227">
        <f>$C$15*F16</f>
        <v>12884.255999999996</v>
      </c>
      <c r="G15" s="227">
        <f>$C$15*G16</f>
        <v>12884.255999999996</v>
      </c>
      <c r="H15" s="182">
        <f>SUM(D15:G15)</f>
        <v>42947.51999999999</v>
      </c>
    </row>
    <row r="16" spans="1:8" s="98" customFormat="1" ht="11.25">
      <c r="A16" s="366"/>
      <c r="B16" s="365"/>
      <c r="C16" s="199">
        <v>0.22164101232466327</v>
      </c>
      <c r="D16" s="285"/>
      <c r="E16" s="341">
        <v>0.4</v>
      </c>
      <c r="F16" s="341">
        <v>0.3</v>
      </c>
      <c r="G16" s="341">
        <v>0.3</v>
      </c>
      <c r="H16" s="214">
        <v>1</v>
      </c>
    </row>
    <row r="17" spans="1:8" s="165" customFormat="1" ht="10.5">
      <c r="A17" s="190">
        <v>3</v>
      </c>
      <c r="B17" s="45" t="s">
        <v>213</v>
      </c>
      <c r="C17" s="181"/>
      <c r="D17" s="178"/>
      <c r="E17" s="171"/>
      <c r="F17" s="170"/>
      <c r="G17" s="170"/>
      <c r="H17" s="175"/>
    </row>
    <row r="18" spans="1:8" s="98" customFormat="1" ht="11.25">
      <c r="A18" s="366" t="s">
        <v>160</v>
      </c>
      <c r="B18" s="365" t="s">
        <v>214</v>
      </c>
      <c r="C18" s="198">
        <f>ORÇAMENTO!I42</f>
        <v>388503.06</v>
      </c>
      <c r="D18" s="227">
        <v>0</v>
      </c>
      <c r="E18" s="227">
        <f>$C$18*E19</f>
        <v>194251.53</v>
      </c>
      <c r="F18" s="227">
        <f>$C$18*F19</f>
        <v>194251.53</v>
      </c>
      <c r="G18" s="227">
        <v>0</v>
      </c>
      <c r="H18" s="182">
        <f>SUM(D18:G18)</f>
        <v>388503.06</v>
      </c>
    </row>
    <row r="19" spans="1:8" s="98" customFormat="1" ht="11.25">
      <c r="A19" s="366"/>
      <c r="B19" s="365"/>
      <c r="C19" s="199">
        <v>0.37433736873717255</v>
      </c>
      <c r="D19" s="285"/>
      <c r="E19" s="341">
        <v>0.5</v>
      </c>
      <c r="F19" s="341">
        <v>0.5</v>
      </c>
      <c r="G19" s="285"/>
      <c r="H19" s="214">
        <v>1</v>
      </c>
    </row>
    <row r="20" spans="1:8" s="98" customFormat="1" ht="11.25">
      <c r="A20" s="366" t="s">
        <v>162</v>
      </c>
      <c r="B20" s="365" t="s">
        <v>216</v>
      </c>
      <c r="C20" s="198">
        <f>ORÇAMENTO!I44</f>
        <v>118105.22</v>
      </c>
      <c r="D20" s="227">
        <v>0</v>
      </c>
      <c r="E20" s="227">
        <f>$C$20*E21</f>
        <v>59052.61</v>
      </c>
      <c r="F20" s="227">
        <f>$C$20*F21</f>
        <v>59052.61</v>
      </c>
      <c r="G20" s="227">
        <v>0</v>
      </c>
      <c r="H20" s="182">
        <v>118105.22</v>
      </c>
    </row>
    <row r="21" spans="1:8" s="98" customFormat="1" ht="11.25">
      <c r="A21" s="366"/>
      <c r="B21" s="365"/>
      <c r="C21" s="199">
        <v>0.18029554491996247</v>
      </c>
      <c r="D21" s="285"/>
      <c r="E21" s="341">
        <v>0.5</v>
      </c>
      <c r="F21" s="341">
        <v>0.5</v>
      </c>
      <c r="G21" s="285"/>
      <c r="H21" s="214">
        <v>1</v>
      </c>
    </row>
    <row r="22" spans="1:8" s="98" customFormat="1" ht="11.25">
      <c r="A22" s="366" t="s">
        <v>293</v>
      </c>
      <c r="B22" s="365" t="str">
        <f>ORÇAMENTO!B46</f>
        <v>REVESTIMENTOS</v>
      </c>
      <c r="C22" s="198">
        <f>ORÇAMENTO!I49</f>
        <v>85868.19</v>
      </c>
      <c r="D22" s="227">
        <v>0</v>
      </c>
      <c r="E22" s="227">
        <f>$C$22*E23</f>
        <v>42934.095</v>
      </c>
      <c r="F22" s="227">
        <f>$C$22*F23</f>
        <v>42934.095</v>
      </c>
      <c r="G22" s="227">
        <v>0</v>
      </c>
      <c r="H22" s="182">
        <f>SUM(D22:G22)</f>
        <v>85868.19</v>
      </c>
    </row>
    <row r="23" spans="1:8" s="98" customFormat="1" ht="11.25">
      <c r="A23" s="366"/>
      <c r="B23" s="365"/>
      <c r="C23" s="199">
        <v>0.18029554491996247</v>
      </c>
      <c r="D23" s="285"/>
      <c r="E23" s="341">
        <v>0.5</v>
      </c>
      <c r="F23" s="341">
        <v>0.5</v>
      </c>
      <c r="G23" s="285"/>
      <c r="H23" s="214">
        <v>1</v>
      </c>
    </row>
    <row r="24" spans="1:8" s="165" customFormat="1" ht="10.5">
      <c r="A24" s="190">
        <v>4</v>
      </c>
      <c r="B24" s="45" t="s">
        <v>148</v>
      </c>
      <c r="C24" s="181"/>
      <c r="D24" s="178"/>
      <c r="E24" s="171"/>
      <c r="F24" s="170"/>
      <c r="G24" s="170"/>
      <c r="H24" s="175"/>
    </row>
    <row r="25" spans="1:8" s="98" customFormat="1" ht="11.25">
      <c r="A25" s="366" t="s">
        <v>164</v>
      </c>
      <c r="B25" s="365" t="s">
        <v>143</v>
      </c>
      <c r="C25" s="198">
        <f>ORÇAMENTO!I66</f>
        <v>6152.839999999999</v>
      </c>
      <c r="D25" s="227">
        <v>0</v>
      </c>
      <c r="E25" s="227">
        <v>0</v>
      </c>
      <c r="F25" s="227">
        <v>0</v>
      </c>
      <c r="G25" s="227">
        <f>$C$25*G26</f>
        <v>6152.839999999999</v>
      </c>
      <c r="H25" s="182">
        <f>SUM(D25:G25)</f>
        <v>6152.839999999999</v>
      </c>
    </row>
    <row r="26" spans="1:8" s="98" customFormat="1" ht="11.25">
      <c r="A26" s="366"/>
      <c r="B26" s="365"/>
      <c r="C26" s="199">
        <v>0.00710826131562149</v>
      </c>
      <c r="D26" s="285"/>
      <c r="E26" s="285"/>
      <c r="F26" s="285"/>
      <c r="G26" s="285">
        <v>1</v>
      </c>
      <c r="H26" s="214">
        <v>1</v>
      </c>
    </row>
    <row r="27" spans="1:8" s="165" customFormat="1" ht="10.5">
      <c r="A27" s="190">
        <v>5</v>
      </c>
      <c r="B27" s="45" t="s">
        <v>242</v>
      </c>
      <c r="C27" s="181"/>
      <c r="D27" s="178"/>
      <c r="E27" s="171"/>
      <c r="F27" s="170"/>
      <c r="G27" s="170"/>
      <c r="H27" s="175"/>
    </row>
    <row r="28" spans="1:8" s="98" customFormat="1" ht="11.25">
      <c r="A28" s="366" t="s">
        <v>166</v>
      </c>
      <c r="B28" s="365" t="s">
        <v>243</v>
      </c>
      <c r="C28" s="198">
        <f>ORÇAMENTO!I71</f>
        <v>1747.83</v>
      </c>
      <c r="D28" s="227">
        <v>0</v>
      </c>
      <c r="E28" s="227">
        <v>0</v>
      </c>
      <c r="F28" s="227">
        <v>0</v>
      </c>
      <c r="G28" s="227">
        <f>$C$28*G29</f>
        <v>1747.83</v>
      </c>
      <c r="H28" s="182">
        <f>SUM(D28:G28)</f>
        <v>1747.83</v>
      </c>
    </row>
    <row r="29" spans="1:8" s="98" customFormat="1" ht="12" thickBot="1">
      <c r="A29" s="366"/>
      <c r="B29" s="365"/>
      <c r="C29" s="199">
        <v>0.002447087084776607</v>
      </c>
      <c r="D29" s="285"/>
      <c r="E29" s="285"/>
      <c r="F29" s="285"/>
      <c r="G29" s="285">
        <v>1</v>
      </c>
      <c r="H29" s="214">
        <v>1</v>
      </c>
    </row>
    <row r="30" spans="1:8" s="98" customFormat="1" ht="11.25">
      <c r="A30" s="183"/>
      <c r="B30" s="184" t="s">
        <v>70</v>
      </c>
      <c r="C30" s="372">
        <f>C10+C12+C15+C18+C20+C22+C25+C28</f>
        <v>788128.8499999999</v>
      </c>
      <c r="D30" s="185">
        <f>D10+D12+D15+D18+D20+D22+D25+D28</f>
        <v>41668.3975</v>
      </c>
      <c r="E30" s="185">
        <f>E10+E12+E15+E18+E20+E22+E25+E28</f>
        <v>344150.9405</v>
      </c>
      <c r="F30" s="185">
        <f>F10+F12+F15+F18+F20+F22+F25+F28</f>
        <v>339856.18850000005</v>
      </c>
      <c r="G30" s="185">
        <f>G10+G12+G15+G18+G20+G22+G25+G28</f>
        <v>62453.32349999999</v>
      </c>
      <c r="H30" s="370">
        <f>H28+H25+H22+H20+H18+H15+H12+H10</f>
        <v>788128.8500000001</v>
      </c>
    </row>
    <row r="31" spans="1:8" s="98" customFormat="1" ht="12" thickBot="1">
      <c r="A31" s="172"/>
      <c r="B31" s="173" t="s">
        <v>71</v>
      </c>
      <c r="C31" s="373"/>
      <c r="D31" s="179">
        <f>D30</f>
        <v>41668.3975</v>
      </c>
      <c r="E31" s="174">
        <f>E30+D31</f>
        <v>385819.33800000005</v>
      </c>
      <c r="F31" s="174">
        <f>F30+E31</f>
        <v>725675.5265000002</v>
      </c>
      <c r="G31" s="174">
        <f>G30+F31</f>
        <v>788128.8500000001</v>
      </c>
      <c r="H31" s="371">
        <v>1189370.7400000002</v>
      </c>
    </row>
    <row r="32" spans="1:8" s="98" customFormat="1" ht="11.25">
      <c r="A32" s="252"/>
      <c r="B32" s="91"/>
      <c r="C32" s="91"/>
      <c r="D32" s="91"/>
      <c r="E32" s="91"/>
      <c r="F32" s="91"/>
      <c r="G32" s="91"/>
      <c r="H32" s="92"/>
    </row>
    <row r="33" spans="1:8" s="98" customFormat="1" ht="11.25" hidden="1">
      <c r="A33" s="200" t="s">
        <v>36</v>
      </c>
      <c r="B33" s="91"/>
      <c r="C33" s="253"/>
      <c r="D33" s="91"/>
      <c r="E33" s="91"/>
      <c r="F33" s="91"/>
      <c r="G33" s="91"/>
      <c r="H33" s="92"/>
    </row>
    <row r="34" spans="1:8" s="98" customFormat="1" ht="11.25" hidden="1">
      <c r="A34" s="94" t="s">
        <v>269</v>
      </c>
      <c r="B34" s="91"/>
      <c r="C34" s="91"/>
      <c r="D34" s="91"/>
      <c r="E34" s="91"/>
      <c r="F34" s="91"/>
      <c r="G34" s="91"/>
      <c r="H34" s="92"/>
    </row>
    <row r="35" spans="1:8" s="98" customFormat="1" ht="11.25" hidden="1">
      <c r="A35" s="94" t="s">
        <v>270</v>
      </c>
      <c r="B35" s="91"/>
      <c r="C35" s="253"/>
      <c r="D35" s="91"/>
      <c r="E35" s="91"/>
      <c r="F35" s="91"/>
      <c r="G35" s="91"/>
      <c r="H35" s="92"/>
    </row>
    <row r="36" spans="1:8" s="98" customFormat="1" ht="12" thickBot="1">
      <c r="A36" s="254"/>
      <c r="B36" s="96"/>
      <c r="C36" s="255"/>
      <c r="D36" s="96"/>
      <c r="E36" s="96"/>
      <c r="F36" s="96"/>
      <c r="G36" s="96"/>
      <c r="H36" s="97"/>
    </row>
    <row r="37" spans="1:8" s="98" customFormat="1" ht="11.25">
      <c r="A37" s="109"/>
      <c r="B37" s="13"/>
      <c r="C37" s="169"/>
      <c r="D37" s="13"/>
      <c r="E37" s="13"/>
      <c r="F37" s="13"/>
      <c r="G37" s="13"/>
      <c r="H37" s="13"/>
    </row>
    <row r="38" spans="1:8" s="98" customFormat="1" ht="11.25">
      <c r="A38" s="109"/>
      <c r="B38" s="13"/>
      <c r="C38" s="169"/>
      <c r="D38" s="13"/>
      <c r="E38" s="13"/>
      <c r="F38" s="13"/>
      <c r="G38" s="13"/>
      <c r="H38" s="13"/>
    </row>
    <row r="39" spans="1:8" s="98" customFormat="1" ht="11.25">
      <c r="A39" s="109"/>
      <c r="B39" s="13"/>
      <c r="C39" s="169"/>
      <c r="D39" s="13"/>
      <c r="E39" s="13"/>
      <c r="F39" s="13"/>
      <c r="G39" s="13"/>
      <c r="H39" s="13"/>
    </row>
    <row r="40" spans="1:8" s="165" customFormat="1" ht="10.5" customHeight="1">
      <c r="A40" s="109"/>
      <c r="B40" s="13"/>
      <c r="C40" s="169"/>
      <c r="D40" s="13"/>
      <c r="E40" s="13"/>
      <c r="F40" s="13"/>
      <c r="G40" s="13"/>
      <c r="H40" s="13"/>
    </row>
    <row r="41" spans="1:8" s="98" customFormat="1" ht="11.25">
      <c r="A41" s="109"/>
      <c r="B41" s="13"/>
      <c r="C41" s="169"/>
      <c r="D41" s="13"/>
      <c r="E41" s="13"/>
      <c r="F41" s="13"/>
      <c r="G41" s="13"/>
      <c r="H41" s="13"/>
    </row>
    <row r="42" spans="1:8" s="98" customFormat="1" ht="11.25">
      <c r="A42" s="109"/>
      <c r="B42" s="13"/>
      <c r="C42" s="169"/>
      <c r="D42" s="13"/>
      <c r="E42" s="13"/>
      <c r="F42" s="13"/>
      <c r="G42" s="13"/>
      <c r="H42" s="13"/>
    </row>
    <row r="43" spans="1:8" s="98" customFormat="1" ht="11.25">
      <c r="A43" s="109"/>
      <c r="B43" s="13"/>
      <c r="C43" s="169"/>
      <c r="D43" s="13"/>
      <c r="E43" s="13"/>
      <c r="F43" s="13"/>
      <c r="G43" s="13"/>
      <c r="H43" s="13"/>
    </row>
    <row r="44" spans="1:8" s="98" customFormat="1" ht="11.25">
      <c r="A44" s="109"/>
      <c r="B44" s="13"/>
      <c r="C44" s="169"/>
      <c r="D44" s="13"/>
      <c r="E44" s="13"/>
      <c r="F44" s="13"/>
      <c r="G44" s="13"/>
      <c r="H44" s="13"/>
    </row>
    <row r="45" spans="1:8" s="165" customFormat="1" ht="11.25">
      <c r="A45" s="109"/>
      <c r="B45" s="13"/>
      <c r="C45" s="169"/>
      <c r="D45" s="13"/>
      <c r="E45" s="13"/>
      <c r="F45" s="13"/>
      <c r="G45" s="13"/>
      <c r="H45" s="13"/>
    </row>
    <row r="46" spans="1:8" s="98" customFormat="1" ht="11.25">
      <c r="A46" s="109"/>
      <c r="B46" s="13"/>
      <c r="C46" s="169"/>
      <c r="D46" s="13"/>
      <c r="E46" s="13"/>
      <c r="F46" s="13"/>
      <c r="G46" s="13"/>
      <c r="H46" s="13"/>
    </row>
    <row r="47" spans="1:8" s="98" customFormat="1" ht="11.25">
      <c r="A47" s="109"/>
      <c r="B47" s="13"/>
      <c r="C47" s="169"/>
      <c r="D47" s="13"/>
      <c r="E47" s="13"/>
      <c r="F47" s="13"/>
      <c r="G47" s="13"/>
      <c r="H47" s="13"/>
    </row>
    <row r="48" spans="1:8" s="98" customFormat="1" ht="11.25">
      <c r="A48" s="109"/>
      <c r="B48" s="13"/>
      <c r="C48" s="169"/>
      <c r="D48" s="13"/>
      <c r="E48" s="13"/>
      <c r="F48" s="13"/>
      <c r="G48" s="13"/>
      <c r="H48" s="13"/>
    </row>
    <row r="49" spans="1:8" s="98" customFormat="1" ht="9.75" customHeight="1">
      <c r="A49" s="109"/>
      <c r="B49" s="13"/>
      <c r="C49" s="169"/>
      <c r="D49" s="13"/>
      <c r="E49" s="13"/>
      <c r="F49" s="13"/>
      <c r="G49" s="13"/>
      <c r="H49" s="13"/>
    </row>
    <row r="50" spans="1:8" s="98" customFormat="1" ht="11.25">
      <c r="A50" s="109"/>
      <c r="B50" s="13"/>
      <c r="C50" s="169"/>
      <c r="D50" s="13"/>
      <c r="E50" s="13"/>
      <c r="F50" s="13"/>
      <c r="G50" s="13"/>
      <c r="H50" s="13"/>
    </row>
    <row r="51" spans="1:8" s="98" customFormat="1" ht="9.75" customHeight="1">
      <c r="A51" s="109"/>
      <c r="B51" s="13"/>
      <c r="C51" s="169"/>
      <c r="D51" s="13"/>
      <c r="E51" s="13"/>
      <c r="F51" s="13"/>
      <c r="G51" s="13"/>
      <c r="H51" s="13"/>
    </row>
    <row r="52" spans="1:8" s="98" customFormat="1" ht="11.25">
      <c r="A52" s="109"/>
      <c r="B52" s="13"/>
      <c r="C52" s="169"/>
      <c r="D52" s="13"/>
      <c r="E52" s="13"/>
      <c r="F52" s="13"/>
      <c r="G52" s="13"/>
      <c r="H52" s="13"/>
    </row>
    <row r="53" spans="1:8" s="98" customFormat="1" ht="9.75" customHeight="1">
      <c r="A53" s="109"/>
      <c r="B53" s="13"/>
      <c r="C53" s="169"/>
      <c r="D53" s="13"/>
      <c r="E53" s="13"/>
      <c r="F53" s="13"/>
      <c r="G53" s="13"/>
      <c r="H53" s="13"/>
    </row>
    <row r="54" spans="1:8" s="98" customFormat="1" ht="11.25">
      <c r="A54" s="109"/>
      <c r="B54" s="13"/>
      <c r="C54" s="169"/>
      <c r="D54" s="13"/>
      <c r="E54" s="13"/>
      <c r="F54" s="13"/>
      <c r="G54" s="13"/>
      <c r="H54" s="13"/>
    </row>
    <row r="55" spans="1:8" s="98" customFormat="1" ht="9.75" customHeight="1">
      <c r="A55" s="109"/>
      <c r="B55" s="13"/>
      <c r="C55" s="169"/>
      <c r="D55" s="13"/>
      <c r="E55" s="13"/>
      <c r="F55" s="13"/>
      <c r="G55" s="13"/>
      <c r="H55" s="13"/>
    </row>
    <row r="56" spans="1:8" s="165" customFormat="1" ht="11.25">
      <c r="A56" s="109"/>
      <c r="B56" s="13"/>
      <c r="C56" s="169"/>
      <c r="D56" s="13"/>
      <c r="E56" s="13"/>
      <c r="F56" s="13"/>
      <c r="G56" s="13"/>
      <c r="H56" s="13"/>
    </row>
    <row r="57" spans="1:8" s="98" customFormat="1" ht="11.25">
      <c r="A57" s="109"/>
      <c r="B57" s="13"/>
      <c r="C57" s="169"/>
      <c r="D57" s="13"/>
      <c r="E57" s="13"/>
      <c r="F57" s="13"/>
      <c r="G57" s="13"/>
      <c r="H57" s="13"/>
    </row>
    <row r="58" spans="1:8" s="98" customFormat="1" ht="11.25">
      <c r="A58" s="109"/>
      <c r="B58" s="13"/>
      <c r="C58" s="169"/>
      <c r="D58" s="13"/>
      <c r="E58" s="13"/>
      <c r="F58" s="13"/>
      <c r="G58" s="13"/>
      <c r="H58" s="13"/>
    </row>
    <row r="59" spans="1:8" s="98" customFormat="1" ht="11.25">
      <c r="A59" s="109"/>
      <c r="B59" s="13"/>
      <c r="C59" s="169"/>
      <c r="D59" s="13"/>
      <c r="E59" s="13"/>
      <c r="F59" s="13"/>
      <c r="G59" s="13"/>
      <c r="H59" s="13"/>
    </row>
    <row r="60" spans="1:8" s="98" customFormat="1" ht="11.25">
      <c r="A60" s="109"/>
      <c r="B60" s="13"/>
      <c r="C60" s="169"/>
      <c r="D60" s="13"/>
      <c r="E60" s="13"/>
      <c r="F60" s="13"/>
      <c r="G60" s="13"/>
      <c r="H60" s="13"/>
    </row>
    <row r="61" spans="1:8" s="98" customFormat="1" ht="11.25">
      <c r="A61" s="109"/>
      <c r="B61" s="13"/>
      <c r="C61" s="169"/>
      <c r="D61" s="13"/>
      <c r="E61" s="13"/>
      <c r="F61" s="13"/>
      <c r="G61" s="13"/>
      <c r="H61" s="13"/>
    </row>
    <row r="62" spans="1:8" s="98" customFormat="1" ht="11.25">
      <c r="A62" s="109"/>
      <c r="B62" s="13"/>
      <c r="C62" s="169"/>
      <c r="D62" s="13"/>
      <c r="E62" s="13"/>
      <c r="F62" s="13"/>
      <c r="G62" s="13"/>
      <c r="H62" s="13"/>
    </row>
    <row r="63" spans="1:8" s="98" customFormat="1" ht="11.25">
      <c r="A63" s="109"/>
      <c r="B63" s="13"/>
      <c r="C63" s="169"/>
      <c r="D63" s="13"/>
      <c r="E63" s="13"/>
      <c r="F63" s="13"/>
      <c r="G63" s="13"/>
      <c r="H63" s="13"/>
    </row>
    <row r="64" spans="1:8" s="98" customFormat="1" ht="11.25">
      <c r="A64" s="109"/>
      <c r="B64" s="13"/>
      <c r="C64" s="169"/>
      <c r="D64" s="13"/>
      <c r="E64" s="13"/>
      <c r="F64" s="13"/>
      <c r="G64" s="13"/>
      <c r="H64" s="13"/>
    </row>
    <row r="65" spans="1:8" s="165" customFormat="1" ht="11.25">
      <c r="A65" s="109"/>
      <c r="B65" s="13"/>
      <c r="C65" s="169"/>
      <c r="D65" s="13"/>
      <c r="E65" s="13"/>
      <c r="F65" s="13"/>
      <c r="G65" s="13"/>
      <c r="H65" s="13"/>
    </row>
    <row r="66" spans="1:8" s="98" customFormat="1" ht="11.25">
      <c r="A66" s="109"/>
      <c r="B66" s="13"/>
      <c r="C66" s="169"/>
      <c r="D66" s="13"/>
      <c r="E66" s="13"/>
      <c r="F66" s="13"/>
      <c r="G66" s="13"/>
      <c r="H66" s="13"/>
    </row>
    <row r="67" spans="1:8" s="98" customFormat="1" ht="11.25">
      <c r="A67" s="109"/>
      <c r="B67" s="13"/>
      <c r="C67" s="169"/>
      <c r="D67" s="13"/>
      <c r="E67" s="13"/>
      <c r="F67" s="13"/>
      <c r="G67" s="13"/>
      <c r="H67" s="13"/>
    </row>
    <row r="68" spans="1:8" s="165" customFormat="1" ht="11.25">
      <c r="A68" s="109"/>
      <c r="B68" s="13"/>
      <c r="C68" s="169"/>
      <c r="D68" s="13"/>
      <c r="E68" s="13"/>
      <c r="F68" s="13"/>
      <c r="G68" s="13"/>
      <c r="H68" s="13"/>
    </row>
    <row r="69" spans="1:8" s="98" customFormat="1" ht="11.25">
      <c r="A69" s="109"/>
      <c r="B69" s="13"/>
      <c r="C69" s="169"/>
      <c r="D69" s="13"/>
      <c r="E69" s="13"/>
      <c r="F69" s="13"/>
      <c r="G69" s="13"/>
      <c r="H69" s="13"/>
    </row>
    <row r="70" spans="1:8" s="98" customFormat="1" ht="11.25">
      <c r="A70" s="109"/>
      <c r="B70" s="13"/>
      <c r="C70" s="169"/>
      <c r="D70" s="13"/>
      <c r="E70" s="13"/>
      <c r="F70" s="13"/>
      <c r="G70" s="13"/>
      <c r="H70" s="13"/>
    </row>
    <row r="71" spans="1:8" s="98" customFormat="1" ht="11.25">
      <c r="A71" s="109"/>
      <c r="B71" s="13"/>
      <c r="C71" s="169"/>
      <c r="D71" s="13"/>
      <c r="E71" s="13"/>
      <c r="F71" s="13"/>
      <c r="G71" s="13"/>
      <c r="H71" s="13"/>
    </row>
    <row r="72" spans="1:8" s="98" customFormat="1" ht="11.25">
      <c r="A72" s="109"/>
      <c r="B72" s="13"/>
      <c r="C72" s="169"/>
      <c r="D72" s="13"/>
      <c r="E72" s="13"/>
      <c r="F72" s="13"/>
      <c r="G72" s="13"/>
      <c r="H72" s="13"/>
    </row>
    <row r="73" spans="1:8" s="165" customFormat="1" ht="11.25">
      <c r="A73" s="109"/>
      <c r="B73" s="13"/>
      <c r="C73" s="169"/>
      <c r="D73" s="13"/>
      <c r="E73" s="13"/>
      <c r="F73" s="13"/>
      <c r="G73" s="13"/>
      <c r="H73" s="13"/>
    </row>
    <row r="74" spans="1:8" s="98" customFormat="1" ht="11.25">
      <c r="A74" s="109"/>
      <c r="B74" s="13"/>
      <c r="C74" s="169"/>
      <c r="D74" s="13"/>
      <c r="E74" s="13"/>
      <c r="F74" s="13"/>
      <c r="G74" s="13"/>
      <c r="H74" s="13"/>
    </row>
    <row r="75" spans="1:8" s="98" customFormat="1" ht="11.25">
      <c r="A75" s="109"/>
      <c r="B75" s="13"/>
      <c r="C75" s="169"/>
      <c r="D75" s="13"/>
      <c r="E75" s="13"/>
      <c r="F75" s="13"/>
      <c r="G75" s="13"/>
      <c r="H75" s="13"/>
    </row>
    <row r="76" spans="1:8" s="98" customFormat="1" ht="11.25">
      <c r="A76" s="109"/>
      <c r="B76" s="13"/>
      <c r="C76" s="169"/>
      <c r="D76" s="13"/>
      <c r="E76" s="13"/>
      <c r="F76" s="13"/>
      <c r="G76" s="13"/>
      <c r="H76" s="13"/>
    </row>
    <row r="77" spans="1:8" s="98" customFormat="1" ht="11.25">
      <c r="A77" s="109"/>
      <c r="B77" s="13"/>
      <c r="C77" s="169"/>
      <c r="D77" s="13"/>
      <c r="E77" s="13"/>
      <c r="F77" s="13"/>
      <c r="G77" s="13"/>
      <c r="H77" s="13"/>
    </row>
    <row r="78" spans="1:8" s="165" customFormat="1" ht="11.25">
      <c r="A78" s="109"/>
      <c r="B78" s="13"/>
      <c r="C78" s="169"/>
      <c r="D78" s="13"/>
      <c r="E78" s="13"/>
      <c r="F78" s="13"/>
      <c r="G78" s="13"/>
      <c r="H78" s="13"/>
    </row>
    <row r="79" spans="1:8" s="98" customFormat="1" ht="11.25">
      <c r="A79" s="109"/>
      <c r="B79" s="13"/>
      <c r="C79" s="169"/>
      <c r="D79" s="13"/>
      <c r="E79" s="13"/>
      <c r="F79" s="13"/>
      <c r="G79" s="13"/>
      <c r="H79" s="13"/>
    </row>
    <row r="80" spans="1:8" s="98" customFormat="1" ht="11.25">
      <c r="A80" s="109"/>
      <c r="B80" s="13"/>
      <c r="C80" s="169"/>
      <c r="D80" s="13"/>
      <c r="E80" s="13"/>
      <c r="F80" s="13"/>
      <c r="G80" s="13"/>
      <c r="H80" s="13"/>
    </row>
    <row r="81" spans="1:8" s="165" customFormat="1" ht="11.25">
      <c r="A81" s="109"/>
      <c r="B81" s="13"/>
      <c r="C81" s="169"/>
      <c r="D81" s="13"/>
      <c r="E81" s="13"/>
      <c r="F81" s="13"/>
      <c r="G81" s="13"/>
      <c r="H81" s="13"/>
    </row>
    <row r="82" spans="1:8" s="98" customFormat="1" ht="11.25">
      <c r="A82" s="109"/>
      <c r="B82" s="13"/>
      <c r="C82" s="169"/>
      <c r="D82" s="13"/>
      <c r="E82" s="13"/>
      <c r="F82" s="13"/>
      <c r="G82" s="13"/>
      <c r="H82" s="13"/>
    </row>
    <row r="83" spans="1:8" s="98" customFormat="1" ht="11.25">
      <c r="A83" s="109"/>
      <c r="B83" s="13"/>
      <c r="C83" s="169"/>
      <c r="D83" s="13"/>
      <c r="E83" s="13"/>
      <c r="F83" s="13"/>
      <c r="G83" s="13"/>
      <c r="H83" s="13"/>
    </row>
    <row r="84" spans="1:8" s="165" customFormat="1" ht="11.25">
      <c r="A84" s="109"/>
      <c r="B84" s="13"/>
      <c r="C84" s="169"/>
      <c r="D84" s="13"/>
      <c r="E84" s="13"/>
      <c r="F84" s="13"/>
      <c r="G84" s="13"/>
      <c r="H84" s="13"/>
    </row>
    <row r="85" spans="1:8" s="98" customFormat="1" ht="11.25">
      <c r="A85" s="109"/>
      <c r="B85" s="13"/>
      <c r="C85" s="169"/>
      <c r="D85" s="13"/>
      <c r="E85" s="13"/>
      <c r="F85" s="13"/>
      <c r="G85" s="13"/>
      <c r="H85" s="13"/>
    </row>
    <row r="86" spans="1:8" s="98" customFormat="1" ht="11.25">
      <c r="A86" s="109"/>
      <c r="B86" s="13"/>
      <c r="C86" s="169"/>
      <c r="D86" s="13"/>
      <c r="E86" s="13"/>
      <c r="F86" s="13"/>
      <c r="G86" s="13"/>
      <c r="H86" s="13"/>
    </row>
    <row r="87" spans="1:8" s="165" customFormat="1" ht="11.25">
      <c r="A87" s="109"/>
      <c r="B87" s="13"/>
      <c r="C87" s="169"/>
      <c r="D87" s="13"/>
      <c r="E87" s="13"/>
      <c r="F87" s="13"/>
      <c r="G87" s="13"/>
      <c r="H87" s="13"/>
    </row>
    <row r="88" spans="1:8" s="98" customFormat="1" ht="11.25">
      <c r="A88" s="109"/>
      <c r="B88" s="13"/>
      <c r="C88" s="169"/>
      <c r="D88" s="13"/>
      <c r="E88" s="13"/>
      <c r="F88" s="13"/>
      <c r="G88" s="13"/>
      <c r="H88" s="13"/>
    </row>
    <row r="89" spans="1:8" s="98" customFormat="1" ht="11.25">
      <c r="A89" s="109"/>
      <c r="B89" s="13"/>
      <c r="C89" s="169"/>
      <c r="D89" s="13"/>
      <c r="E89" s="13"/>
      <c r="F89" s="13"/>
      <c r="G89" s="13"/>
      <c r="H89" s="13"/>
    </row>
    <row r="90" spans="1:8" s="165" customFormat="1" ht="11.25">
      <c r="A90" s="109"/>
      <c r="B90" s="13"/>
      <c r="C90" s="169"/>
      <c r="D90" s="13"/>
      <c r="E90" s="13"/>
      <c r="F90" s="13"/>
      <c r="G90" s="13"/>
      <c r="H90" s="13"/>
    </row>
    <row r="91" spans="1:8" s="98" customFormat="1" ht="11.25">
      <c r="A91" s="109"/>
      <c r="B91" s="13"/>
      <c r="C91" s="169"/>
      <c r="D91" s="13"/>
      <c r="E91" s="13"/>
      <c r="F91" s="13"/>
      <c r="G91" s="13"/>
      <c r="H91" s="13"/>
    </row>
    <row r="92" spans="1:8" s="98" customFormat="1" ht="11.25">
      <c r="A92" s="109"/>
      <c r="B92" s="13"/>
      <c r="C92" s="169"/>
      <c r="D92" s="13"/>
      <c r="E92" s="13"/>
      <c r="F92" s="13"/>
      <c r="G92" s="13"/>
      <c r="H92" s="13"/>
    </row>
    <row r="93" spans="1:8" s="165" customFormat="1" ht="11.25">
      <c r="A93" s="109"/>
      <c r="B93" s="13"/>
      <c r="C93" s="169"/>
      <c r="D93" s="13"/>
      <c r="E93" s="13"/>
      <c r="F93" s="13"/>
      <c r="G93" s="13"/>
      <c r="H93" s="13"/>
    </row>
    <row r="94" spans="1:8" s="98" customFormat="1" ht="11.25">
      <c r="A94" s="109"/>
      <c r="B94" s="13"/>
      <c r="C94" s="169"/>
      <c r="D94" s="13"/>
      <c r="E94" s="13"/>
      <c r="F94" s="13"/>
      <c r="G94" s="13"/>
      <c r="H94" s="13"/>
    </row>
    <row r="95" spans="1:8" s="98" customFormat="1" ht="11.25">
      <c r="A95" s="109"/>
      <c r="B95" s="13"/>
      <c r="C95" s="169"/>
      <c r="D95" s="13"/>
      <c r="E95" s="13"/>
      <c r="F95" s="13"/>
      <c r="G95" s="13"/>
      <c r="H95" s="13"/>
    </row>
    <row r="96" spans="1:8" s="98" customFormat="1" ht="11.25">
      <c r="A96" s="109"/>
      <c r="B96" s="13"/>
      <c r="C96" s="169"/>
      <c r="D96" s="13"/>
      <c r="E96" s="13"/>
      <c r="F96" s="13"/>
      <c r="G96" s="13"/>
      <c r="H96" s="13"/>
    </row>
    <row r="97" spans="1:8" s="98" customFormat="1" ht="11.25">
      <c r="A97" s="109"/>
      <c r="B97" s="13"/>
      <c r="C97" s="169"/>
      <c r="D97" s="13"/>
      <c r="E97" s="13"/>
      <c r="F97" s="13"/>
      <c r="G97" s="13"/>
      <c r="H97" s="13"/>
    </row>
    <row r="98" spans="1:8" s="165" customFormat="1" ht="11.25">
      <c r="A98" s="109"/>
      <c r="B98" s="13"/>
      <c r="C98" s="169"/>
      <c r="D98" s="13"/>
      <c r="E98" s="13"/>
      <c r="F98" s="13"/>
      <c r="G98" s="13"/>
      <c r="H98" s="13"/>
    </row>
    <row r="99" spans="1:8" s="98" customFormat="1" ht="11.25">
      <c r="A99" s="109"/>
      <c r="B99" s="13"/>
      <c r="C99" s="169"/>
      <c r="D99" s="13"/>
      <c r="E99" s="13"/>
      <c r="F99" s="13"/>
      <c r="G99" s="13"/>
      <c r="H99" s="13"/>
    </row>
    <row r="100" spans="1:8" s="98" customFormat="1" ht="11.25">
      <c r="A100" s="109"/>
      <c r="B100" s="13"/>
      <c r="C100" s="169"/>
      <c r="D100" s="13"/>
      <c r="E100" s="13"/>
      <c r="F100" s="13"/>
      <c r="G100" s="13"/>
      <c r="H100" s="13"/>
    </row>
    <row r="101" spans="1:8" s="163" customFormat="1" ht="11.25">
      <c r="A101" s="109"/>
      <c r="B101" s="13"/>
      <c r="C101" s="169"/>
      <c r="D101" s="13"/>
      <c r="E101" s="13"/>
      <c r="F101" s="13"/>
      <c r="G101" s="13"/>
      <c r="H101" s="13"/>
    </row>
    <row r="102" spans="1:8" s="163" customFormat="1" ht="11.25">
      <c r="A102" s="109"/>
      <c r="B102" s="13"/>
      <c r="C102" s="169"/>
      <c r="D102" s="13"/>
      <c r="E102" s="13"/>
      <c r="F102" s="13"/>
      <c r="G102" s="13"/>
      <c r="H102" s="13"/>
    </row>
  </sheetData>
  <sheetProtection/>
  <mergeCells count="19">
    <mergeCell ref="A7:H7"/>
    <mergeCell ref="A10:A11"/>
    <mergeCell ref="B10:B11"/>
    <mergeCell ref="H30:H31"/>
    <mergeCell ref="A12:A13"/>
    <mergeCell ref="B12:B13"/>
    <mergeCell ref="A15:A16"/>
    <mergeCell ref="B15:B16"/>
    <mergeCell ref="A18:A19"/>
    <mergeCell ref="A28:A29"/>
    <mergeCell ref="B28:B29"/>
    <mergeCell ref="B18:B19"/>
    <mergeCell ref="C30:C31"/>
    <mergeCell ref="A20:A21"/>
    <mergeCell ref="B20:B21"/>
    <mergeCell ref="A25:A26"/>
    <mergeCell ref="B25:B26"/>
    <mergeCell ref="A22:A23"/>
    <mergeCell ref="B22:B23"/>
  </mergeCells>
  <conditionalFormatting sqref="H30:H31">
    <cfRule type="cellIs" priority="448" dxfId="0" operator="notEqual">
      <formula>$C$30</formula>
    </cfRule>
  </conditionalFormatting>
  <conditionalFormatting sqref="H10">
    <cfRule type="cellIs" priority="444" dxfId="0" operator="notEqual">
      <formula>$C10</formula>
    </cfRule>
  </conditionalFormatting>
  <conditionalFormatting sqref="D13">
    <cfRule type="cellIs" priority="408" dxfId="6" operator="notEqual">
      <formula>0</formula>
    </cfRule>
  </conditionalFormatting>
  <conditionalFormatting sqref="D10">
    <cfRule type="expression" priority="401" dxfId="6">
      <formula>D11&gt;0</formula>
    </cfRule>
  </conditionalFormatting>
  <conditionalFormatting sqref="E13">
    <cfRule type="cellIs" priority="395" dxfId="6" operator="notEqual">
      <formula>0</formula>
    </cfRule>
  </conditionalFormatting>
  <conditionalFormatting sqref="E12">
    <cfRule type="expression" priority="393" dxfId="6">
      <formula>E13&gt;0</formula>
    </cfRule>
  </conditionalFormatting>
  <conditionalFormatting sqref="G13">
    <cfRule type="cellIs" priority="390" dxfId="6" operator="notEqual">
      <formula>0</formula>
    </cfRule>
  </conditionalFormatting>
  <conditionalFormatting sqref="D15">
    <cfRule type="expression" priority="371" dxfId="6">
      <formula>D16&gt;0</formula>
    </cfRule>
  </conditionalFormatting>
  <conditionalFormatting sqref="E15">
    <cfRule type="expression" priority="366" dxfId="6">
      <formula>E16&gt;0</formula>
    </cfRule>
  </conditionalFormatting>
  <conditionalFormatting sqref="H20">
    <cfRule type="cellIs" priority="340" dxfId="0" operator="notEqual">
      <formula>$C20</formula>
    </cfRule>
  </conditionalFormatting>
  <conditionalFormatting sqref="D19 D21">
    <cfRule type="cellIs" priority="338" dxfId="6" operator="notEqual">
      <formula>0</formula>
    </cfRule>
  </conditionalFormatting>
  <conditionalFormatting sqref="D18">
    <cfRule type="expression" priority="337" dxfId="6">
      <formula>D19&gt;0</formula>
    </cfRule>
  </conditionalFormatting>
  <conditionalFormatting sqref="D20">
    <cfRule type="expression" priority="334" dxfId="6">
      <formula>D21&gt;0</formula>
    </cfRule>
  </conditionalFormatting>
  <conditionalFormatting sqref="E18">
    <cfRule type="expression" priority="330" dxfId="6">
      <formula>E19&gt;0</formula>
    </cfRule>
  </conditionalFormatting>
  <conditionalFormatting sqref="E20">
    <cfRule type="expression" priority="329" dxfId="6">
      <formula>E21&gt;0</formula>
    </cfRule>
  </conditionalFormatting>
  <conditionalFormatting sqref="G19 G21">
    <cfRule type="cellIs" priority="326" dxfId="6" operator="notEqual">
      <formula>0</formula>
    </cfRule>
  </conditionalFormatting>
  <conditionalFormatting sqref="G20">
    <cfRule type="expression" priority="325" dxfId="6">
      <formula>G21&gt;0</formula>
    </cfRule>
  </conditionalFormatting>
  <conditionalFormatting sqref="G18">
    <cfRule type="expression" priority="324" dxfId="6">
      <formula>G19&gt;0</formula>
    </cfRule>
  </conditionalFormatting>
  <conditionalFormatting sqref="D26">
    <cfRule type="cellIs" priority="311" dxfId="6" operator="notEqual">
      <formula>0</formula>
    </cfRule>
  </conditionalFormatting>
  <conditionalFormatting sqref="D25">
    <cfRule type="expression" priority="310" dxfId="6">
      <formula>D26&gt;0</formula>
    </cfRule>
  </conditionalFormatting>
  <conditionalFormatting sqref="E26">
    <cfRule type="cellIs" priority="304" dxfId="6" operator="notEqual">
      <formula>0</formula>
    </cfRule>
  </conditionalFormatting>
  <conditionalFormatting sqref="E25">
    <cfRule type="expression" priority="303" dxfId="6">
      <formula>E26&gt;0</formula>
    </cfRule>
  </conditionalFormatting>
  <conditionalFormatting sqref="G26">
    <cfRule type="cellIs" priority="299" dxfId="6" operator="notEqual">
      <formula>0</formula>
    </cfRule>
  </conditionalFormatting>
  <conditionalFormatting sqref="G25">
    <cfRule type="expression" priority="297" dxfId="6">
      <formula>G26&gt;0</formula>
    </cfRule>
  </conditionalFormatting>
  <conditionalFormatting sqref="D29">
    <cfRule type="cellIs" priority="285" dxfId="6" operator="notEqual">
      <formula>0</formula>
    </cfRule>
  </conditionalFormatting>
  <conditionalFormatting sqref="D28">
    <cfRule type="expression" priority="284" dxfId="6">
      <formula>D29&gt;0</formula>
    </cfRule>
  </conditionalFormatting>
  <conditionalFormatting sqref="E29">
    <cfRule type="cellIs" priority="281" dxfId="6" operator="notEqual">
      <formula>0</formula>
    </cfRule>
  </conditionalFormatting>
  <conditionalFormatting sqref="E28">
    <cfRule type="expression" priority="280" dxfId="6">
      <formula>E29&gt;0</formula>
    </cfRule>
  </conditionalFormatting>
  <conditionalFormatting sqref="G29">
    <cfRule type="cellIs" priority="278" dxfId="6" operator="notEqual">
      <formula>0</formula>
    </cfRule>
  </conditionalFormatting>
  <conditionalFormatting sqref="G28">
    <cfRule type="expression" priority="277" dxfId="6">
      <formula>G29&gt;0</formula>
    </cfRule>
  </conditionalFormatting>
  <conditionalFormatting sqref="F13">
    <cfRule type="cellIs" priority="48" dxfId="6" operator="notEqual">
      <formula>0</formula>
    </cfRule>
  </conditionalFormatting>
  <conditionalFormatting sqref="F12">
    <cfRule type="expression" priority="47" dxfId="6">
      <formula>F13&gt;0</formula>
    </cfRule>
  </conditionalFormatting>
  <conditionalFormatting sqref="F26">
    <cfRule type="cellIs" priority="39" dxfId="6" operator="notEqual">
      <formula>0</formula>
    </cfRule>
  </conditionalFormatting>
  <conditionalFormatting sqref="F25">
    <cfRule type="expression" priority="38" dxfId="6">
      <formula>F26&gt;0</formula>
    </cfRule>
  </conditionalFormatting>
  <conditionalFormatting sqref="F29">
    <cfRule type="cellIs" priority="37" dxfId="6" operator="notEqual">
      <formula>0</formula>
    </cfRule>
  </conditionalFormatting>
  <conditionalFormatting sqref="F28">
    <cfRule type="expression" priority="36" dxfId="6">
      <formula>F29&gt;0</formula>
    </cfRule>
  </conditionalFormatting>
  <conditionalFormatting sqref="F18">
    <cfRule type="expression" priority="9" dxfId="6">
      <formula>F19&gt;0</formula>
    </cfRule>
  </conditionalFormatting>
  <conditionalFormatting sqref="F22">
    <cfRule type="expression" priority="7" dxfId="6">
      <formula>F23&gt;0</formula>
    </cfRule>
  </conditionalFormatting>
  <conditionalFormatting sqref="D23">
    <cfRule type="cellIs" priority="22" dxfId="6" operator="notEqual">
      <formula>0</formula>
    </cfRule>
  </conditionalFormatting>
  <conditionalFormatting sqref="D22">
    <cfRule type="expression" priority="21" dxfId="6">
      <formula>D23&gt;0</formula>
    </cfRule>
  </conditionalFormatting>
  <conditionalFormatting sqref="E22">
    <cfRule type="expression" priority="20" dxfId="6">
      <formula>E23&gt;0</formula>
    </cfRule>
  </conditionalFormatting>
  <conditionalFormatting sqref="G23">
    <cfRule type="cellIs" priority="19" dxfId="6" operator="notEqual">
      <formula>0</formula>
    </cfRule>
  </conditionalFormatting>
  <conditionalFormatting sqref="G22">
    <cfRule type="expression" priority="18" dxfId="6">
      <formula>G23&gt;0</formula>
    </cfRule>
  </conditionalFormatting>
  <conditionalFormatting sqref="G15">
    <cfRule type="expression" priority="10" dxfId="6">
      <formula>G16&gt;0</formula>
    </cfRule>
  </conditionalFormatting>
  <conditionalFormatting sqref="E10">
    <cfRule type="expression" priority="16" dxfId="6">
      <formula>E11&gt;0</formula>
    </cfRule>
  </conditionalFormatting>
  <conditionalFormatting sqref="F10">
    <cfRule type="expression" priority="15" dxfId="6">
      <formula>F11&gt;0</formula>
    </cfRule>
  </conditionalFormatting>
  <conditionalFormatting sqref="G10">
    <cfRule type="expression" priority="14" dxfId="6">
      <formula>G11&gt;0</formula>
    </cfRule>
  </conditionalFormatting>
  <conditionalFormatting sqref="D12">
    <cfRule type="expression" priority="13" dxfId="6">
      <formula>D13&gt;0</formula>
    </cfRule>
  </conditionalFormatting>
  <conditionalFormatting sqref="G12">
    <cfRule type="expression" priority="12" dxfId="6">
      <formula>G13&gt;0</formula>
    </cfRule>
  </conditionalFormatting>
  <conditionalFormatting sqref="F15">
    <cfRule type="expression" priority="11" dxfId="6">
      <formula>F16&gt;0</formula>
    </cfRule>
  </conditionalFormatting>
  <conditionalFormatting sqref="F20">
    <cfRule type="expression" priority="8" dxfId="6">
      <formula>F21&gt;0</formula>
    </cfRule>
  </conditionalFormatting>
  <conditionalFormatting sqref="H12">
    <cfRule type="cellIs" priority="6" dxfId="0" operator="notEqual">
      <formula>$C12</formula>
    </cfRule>
  </conditionalFormatting>
  <conditionalFormatting sqref="H15">
    <cfRule type="cellIs" priority="5" dxfId="0" operator="notEqual">
      <formula>$C15</formula>
    </cfRule>
  </conditionalFormatting>
  <conditionalFormatting sqref="H18">
    <cfRule type="cellIs" priority="4" dxfId="0" operator="notEqual">
      <formula>$C18</formula>
    </cfRule>
  </conditionalFormatting>
  <conditionalFormatting sqref="H22">
    <cfRule type="cellIs" priority="3" dxfId="0" operator="notEqual">
      <formula>$C22</formula>
    </cfRule>
  </conditionalFormatting>
  <conditionalFormatting sqref="H25">
    <cfRule type="cellIs" priority="2" dxfId="0" operator="notEqual">
      <formula>$C25</formula>
    </cfRule>
  </conditionalFormatting>
  <conditionalFormatting sqref="H28">
    <cfRule type="cellIs" priority="1" dxfId="0" operator="notEqual">
      <formula>$C28</formula>
    </cfRule>
  </conditionalFormatting>
  <printOptions/>
  <pageMargins left="0.5118110236220472" right="0.5118110236220472" top="0.7874015748031497" bottom="0.7874015748031497" header="0.31496062992125984" footer="0.31496062992125984"/>
  <pageSetup fitToHeight="1" fitToWidth="1" horizontalDpi="600" verticalDpi="600" orientation="portrait" paperSize="9" scale="53" r:id="rId3"/>
  <headerFooter>
    <oddFooter>&amp;CPágina &amp;P de &amp;N</oddFooter>
  </headerFooter>
  <legacyDrawing r:id="rId2"/>
</worksheet>
</file>

<file path=xl/worksheets/sheet5.xml><?xml version="1.0" encoding="utf-8"?>
<worksheet xmlns="http://schemas.openxmlformats.org/spreadsheetml/2006/main" xmlns:r="http://schemas.openxmlformats.org/officeDocument/2006/relationships">
  <sheetPr codeName="Planilha7">
    <pageSetUpPr fitToPage="1"/>
  </sheetPr>
  <dimension ref="A1:J45"/>
  <sheetViews>
    <sheetView showGridLines="0" view="pageBreakPreview" zoomScaleSheetLayoutView="100" zoomScalePageLayoutView="0" workbookViewId="0" topLeftCell="A1">
      <selection activeCell="G34" sqref="G34"/>
    </sheetView>
  </sheetViews>
  <sheetFormatPr defaultColWidth="9.140625" defaultRowHeight="15"/>
  <cols>
    <col min="1" max="1" width="13.7109375" style="13" customWidth="1"/>
    <col min="2" max="2" width="30.7109375" style="13" customWidth="1"/>
    <col min="3" max="6" width="9.7109375" style="13" customWidth="1"/>
    <col min="7" max="16384" width="9.140625" style="13" customWidth="1"/>
  </cols>
  <sheetData>
    <row r="1" spans="1:8" s="2" customFormat="1" ht="11.25">
      <c r="A1" s="59"/>
      <c r="B1" s="60"/>
      <c r="C1" s="60"/>
      <c r="D1" s="60"/>
      <c r="E1" s="60"/>
      <c r="F1" s="61"/>
      <c r="G1" s="7"/>
      <c r="H1" s="7"/>
    </row>
    <row r="2" spans="1:8" s="2" customFormat="1" ht="11.25">
      <c r="A2" s="62" t="s">
        <v>11</v>
      </c>
      <c r="B2" s="63" t="s">
        <v>263</v>
      </c>
      <c r="C2" s="63"/>
      <c r="D2" s="65" t="s">
        <v>14</v>
      </c>
      <c r="E2" s="201">
        <v>44621</v>
      </c>
      <c r="F2" s="87"/>
      <c r="G2" s="7"/>
      <c r="H2" s="7"/>
    </row>
    <row r="3" spans="1:8" s="2" customFormat="1" ht="11.25">
      <c r="A3" s="62" t="s">
        <v>12</v>
      </c>
      <c r="B3" s="63" t="s">
        <v>264</v>
      </c>
      <c r="C3" s="63"/>
      <c r="D3" s="65" t="s">
        <v>15</v>
      </c>
      <c r="E3" s="86">
        <v>0.23</v>
      </c>
      <c r="F3" s="87"/>
      <c r="G3" s="7"/>
      <c r="H3" s="7"/>
    </row>
    <row r="4" spans="1:8" s="2" customFormat="1" ht="11.25">
      <c r="A4" s="62" t="s">
        <v>42</v>
      </c>
      <c r="B4" s="63" t="s">
        <v>190</v>
      </c>
      <c r="C4" s="63"/>
      <c r="D4" s="65"/>
      <c r="E4" s="86"/>
      <c r="F4" s="87"/>
      <c r="G4" s="7"/>
      <c r="H4" s="7"/>
    </row>
    <row r="5" spans="1:8" s="2" customFormat="1" ht="11.25">
      <c r="A5" s="62" t="s">
        <v>13</v>
      </c>
      <c r="B5" s="63" t="s">
        <v>265</v>
      </c>
      <c r="C5" s="63"/>
      <c r="D5" s="64"/>
      <c r="E5" s="65"/>
      <c r="F5" s="66"/>
      <c r="G5" s="7"/>
      <c r="H5" s="7"/>
    </row>
    <row r="6" spans="1:8" s="2" customFormat="1" ht="12" thickBot="1">
      <c r="A6" s="67"/>
      <c r="B6" s="63"/>
      <c r="C6" s="63"/>
      <c r="D6" s="63"/>
      <c r="E6" s="63"/>
      <c r="F6" s="88"/>
      <c r="G6" s="7"/>
      <c r="H6" s="7"/>
    </row>
    <row r="7" spans="1:6" ht="16.5" thickBot="1">
      <c r="A7" s="374" t="s">
        <v>16</v>
      </c>
      <c r="B7" s="375"/>
      <c r="C7" s="375"/>
      <c r="D7" s="375"/>
      <c r="E7" s="375"/>
      <c r="F7" s="376"/>
    </row>
    <row r="8" spans="1:6" ht="21">
      <c r="A8" s="68" t="s">
        <v>0</v>
      </c>
      <c r="B8" s="69" t="s">
        <v>3</v>
      </c>
      <c r="C8" s="70" t="s">
        <v>17</v>
      </c>
      <c r="D8" s="70" t="s">
        <v>18</v>
      </c>
      <c r="E8" s="70" t="s">
        <v>19</v>
      </c>
      <c r="F8" s="71" t="s">
        <v>20</v>
      </c>
    </row>
    <row r="9" spans="1:6" ht="11.25">
      <c r="A9" s="14">
        <v>1</v>
      </c>
      <c r="B9" s="15" t="s">
        <v>21</v>
      </c>
      <c r="C9" s="16">
        <v>0.038</v>
      </c>
      <c r="D9" s="16">
        <v>0.0401</v>
      </c>
      <c r="E9" s="16">
        <v>0.0467</v>
      </c>
      <c r="F9" s="17">
        <v>0.0401</v>
      </c>
    </row>
    <row r="10" spans="1:6" ht="11.25">
      <c r="A10" s="14">
        <v>2</v>
      </c>
      <c r="B10" s="15" t="s">
        <v>22</v>
      </c>
      <c r="C10" s="16">
        <v>0.0032</v>
      </c>
      <c r="D10" s="16">
        <v>0.004</v>
      </c>
      <c r="E10" s="16">
        <v>0.0074</v>
      </c>
      <c r="F10" s="17">
        <v>0.004</v>
      </c>
    </row>
    <row r="11" spans="1:6" ht="11.25">
      <c r="A11" s="14">
        <v>3</v>
      </c>
      <c r="B11" s="15" t="s">
        <v>23</v>
      </c>
      <c r="C11" s="16">
        <v>0.005</v>
      </c>
      <c r="D11" s="16">
        <v>0.005600000000000001</v>
      </c>
      <c r="E11" s="16">
        <v>0.0097</v>
      </c>
      <c r="F11" s="17">
        <v>0.005600000000000001</v>
      </c>
    </row>
    <row r="12" spans="1:6" ht="11.25">
      <c r="A12" s="14">
        <v>4</v>
      </c>
      <c r="B12" s="15" t="s">
        <v>24</v>
      </c>
      <c r="C12" s="16">
        <v>0.0102</v>
      </c>
      <c r="D12" s="16">
        <v>0.0111</v>
      </c>
      <c r="E12" s="16">
        <v>0.0121</v>
      </c>
      <c r="F12" s="17">
        <v>0.0111</v>
      </c>
    </row>
    <row r="13" spans="1:6" ht="11.25">
      <c r="A13" s="14">
        <v>5</v>
      </c>
      <c r="B13" s="15" t="s">
        <v>25</v>
      </c>
      <c r="C13" s="16">
        <v>0.0664</v>
      </c>
      <c r="D13" s="16">
        <v>0.073</v>
      </c>
      <c r="E13" s="16">
        <v>0.08689999999999999</v>
      </c>
      <c r="F13" s="17">
        <v>0.073</v>
      </c>
    </row>
    <row r="14" spans="1:6" ht="11.25">
      <c r="A14" s="14">
        <v>6</v>
      </c>
      <c r="B14" s="15" t="s">
        <v>26</v>
      </c>
      <c r="C14" s="16">
        <v>0.0765</v>
      </c>
      <c r="D14" s="16">
        <v>0.132</v>
      </c>
      <c r="E14" s="16">
        <v>0.1875</v>
      </c>
      <c r="F14" s="17">
        <v>0.0665</v>
      </c>
    </row>
    <row r="15" spans="1:6" ht="11.25">
      <c r="A15" s="18" t="s">
        <v>27</v>
      </c>
      <c r="B15" s="19" t="s">
        <v>28</v>
      </c>
      <c r="C15" s="20">
        <v>0.006500000000000001</v>
      </c>
      <c r="D15" s="20">
        <v>0.006500000000000001</v>
      </c>
      <c r="E15" s="20">
        <v>0.006500000000000001</v>
      </c>
      <c r="F15" s="21">
        <v>0.006500000000000001</v>
      </c>
    </row>
    <row r="16" spans="1:6" ht="11.25">
      <c r="A16" s="18" t="s">
        <v>29</v>
      </c>
      <c r="B16" s="19" t="s">
        <v>30</v>
      </c>
      <c r="C16" s="20">
        <v>0.03</v>
      </c>
      <c r="D16" s="20">
        <v>0.03</v>
      </c>
      <c r="E16" s="20">
        <v>0.03</v>
      </c>
      <c r="F16" s="21">
        <v>0.03</v>
      </c>
    </row>
    <row r="17" spans="1:10" ht="11.25">
      <c r="A17" s="18" t="s">
        <v>31</v>
      </c>
      <c r="B17" s="19" t="s">
        <v>32</v>
      </c>
      <c r="C17" s="20">
        <v>0.02</v>
      </c>
      <c r="D17" s="20">
        <v>0.035</v>
      </c>
      <c r="E17" s="20">
        <v>0.05</v>
      </c>
      <c r="F17" s="21">
        <v>0.03</v>
      </c>
      <c r="G17" s="22"/>
      <c r="H17" s="22"/>
      <c r="I17" s="22"/>
      <c r="J17" s="22"/>
    </row>
    <row r="18" spans="1:10" ht="11.25">
      <c r="A18" s="18" t="s">
        <v>33</v>
      </c>
      <c r="B18" s="19" t="s">
        <v>34</v>
      </c>
      <c r="C18" s="20">
        <v>0.02</v>
      </c>
      <c r="D18" s="20">
        <v>0.0325</v>
      </c>
      <c r="E18" s="20">
        <v>0.045</v>
      </c>
      <c r="F18" s="21">
        <v>0</v>
      </c>
      <c r="G18" s="22"/>
      <c r="H18" s="22"/>
      <c r="I18" s="22"/>
      <c r="J18" s="22"/>
    </row>
    <row r="19" spans="1:10" ht="11.25">
      <c r="A19" s="23"/>
      <c r="B19" s="24"/>
      <c r="C19" s="25"/>
      <c r="D19" s="25"/>
      <c r="E19" s="25"/>
      <c r="F19" s="26"/>
      <c r="G19" s="27"/>
      <c r="H19" s="27"/>
      <c r="I19" s="27"/>
      <c r="J19" s="27"/>
    </row>
    <row r="20" spans="1:10" ht="11.25">
      <c r="A20" s="23"/>
      <c r="B20" s="24"/>
      <c r="C20" s="25"/>
      <c r="D20" s="25"/>
      <c r="E20" s="25"/>
      <c r="F20" s="26"/>
      <c r="G20" s="27"/>
      <c r="H20" s="27"/>
      <c r="I20" s="27"/>
      <c r="J20" s="27"/>
    </row>
    <row r="21" spans="1:10" ht="11.25">
      <c r="A21" s="23"/>
      <c r="B21" s="24"/>
      <c r="C21" s="25"/>
      <c r="D21" s="25"/>
      <c r="E21" s="25"/>
      <c r="F21" s="26"/>
      <c r="G21" s="27"/>
      <c r="H21" s="27"/>
      <c r="I21" s="27"/>
      <c r="J21" s="27"/>
    </row>
    <row r="22" spans="1:10" ht="11.25">
      <c r="A22" s="23"/>
      <c r="B22" s="24"/>
      <c r="C22" s="25"/>
      <c r="D22" s="25"/>
      <c r="E22" s="25"/>
      <c r="F22" s="26"/>
      <c r="G22" s="27"/>
      <c r="H22" s="27"/>
      <c r="I22" s="27"/>
      <c r="J22" s="27"/>
    </row>
    <row r="23" spans="1:10" ht="11.25">
      <c r="A23" s="23"/>
      <c r="B23" s="24"/>
      <c r="C23" s="25"/>
      <c r="D23" s="25"/>
      <c r="E23" s="25"/>
      <c r="F23" s="26"/>
      <c r="G23" s="27"/>
      <c r="H23" s="27"/>
      <c r="I23" s="27"/>
      <c r="J23" s="27"/>
    </row>
    <row r="24" spans="1:10" ht="11.25">
      <c r="A24" s="23"/>
      <c r="B24" s="24"/>
      <c r="C24" s="25"/>
      <c r="D24" s="25"/>
      <c r="E24" s="25"/>
      <c r="F24" s="26"/>
      <c r="G24" s="27"/>
      <c r="H24" s="27"/>
      <c r="I24" s="27"/>
      <c r="J24" s="27"/>
    </row>
    <row r="25" spans="1:10" ht="11.25">
      <c r="A25" s="23"/>
      <c r="B25" s="36"/>
      <c r="C25" s="36"/>
      <c r="D25" s="25"/>
      <c r="E25" s="25"/>
      <c r="F25" s="26"/>
      <c r="G25" s="27"/>
      <c r="H25" s="27"/>
      <c r="I25" s="27"/>
      <c r="J25" s="27"/>
    </row>
    <row r="26" spans="1:10" ht="11.25">
      <c r="A26" s="23"/>
      <c r="B26" s="29" t="s">
        <v>35</v>
      </c>
      <c r="C26" s="30">
        <v>0.23</v>
      </c>
      <c r="D26" s="25"/>
      <c r="E26" s="25"/>
      <c r="F26" s="26"/>
      <c r="G26" s="27"/>
      <c r="H26" s="27"/>
      <c r="I26" s="27"/>
      <c r="J26" s="27"/>
    </row>
    <row r="27" spans="1:10" ht="11.25">
      <c r="A27" s="23"/>
      <c r="B27" s="31"/>
      <c r="C27" s="25"/>
      <c r="D27" s="25"/>
      <c r="E27" s="25"/>
      <c r="F27" s="26"/>
      <c r="G27" s="27"/>
      <c r="H27" s="28"/>
      <c r="I27" s="28"/>
      <c r="J27" s="28"/>
    </row>
    <row r="28" spans="1:10" ht="11.25" hidden="1">
      <c r="A28" s="32" t="s">
        <v>36</v>
      </c>
      <c r="B28" s="33"/>
      <c r="C28" s="8"/>
      <c r="D28" s="8"/>
      <c r="E28" s="9"/>
      <c r="F28" s="10"/>
      <c r="G28" s="34"/>
      <c r="H28" s="34"/>
      <c r="I28" s="34"/>
      <c r="J28" s="34"/>
    </row>
    <row r="29" spans="1:10" ht="11.25" hidden="1">
      <c r="A29" s="35" t="s">
        <v>269</v>
      </c>
      <c r="B29" s="33"/>
      <c r="C29" s="11"/>
      <c r="D29" s="11"/>
      <c r="E29" s="36"/>
      <c r="F29" s="37"/>
      <c r="G29" s="27"/>
      <c r="H29" s="27"/>
      <c r="I29" s="27"/>
      <c r="J29" s="27"/>
    </row>
    <row r="30" spans="1:10" ht="11.25" hidden="1">
      <c r="A30" s="35" t="s">
        <v>270</v>
      </c>
      <c r="B30" s="33"/>
      <c r="C30" s="12"/>
      <c r="D30" s="12"/>
      <c r="E30" s="36"/>
      <c r="F30" s="37"/>
      <c r="G30" s="27"/>
      <c r="H30" s="27"/>
      <c r="I30" s="27"/>
      <c r="J30" s="27"/>
    </row>
    <row r="31" spans="1:10" ht="11.25">
      <c r="A31" s="35"/>
      <c r="B31" s="33"/>
      <c r="C31" s="12"/>
      <c r="D31" s="12"/>
      <c r="E31" s="36"/>
      <c r="F31" s="37"/>
      <c r="G31" s="27"/>
      <c r="H31" s="27"/>
      <c r="I31" s="27"/>
      <c r="J31" s="27"/>
    </row>
    <row r="32" spans="1:10" ht="12" thickBot="1">
      <c r="A32" s="38"/>
      <c r="B32" s="39"/>
      <c r="C32" s="40"/>
      <c r="D32" s="40"/>
      <c r="E32" s="40"/>
      <c r="F32" s="41"/>
      <c r="G32" s="27"/>
      <c r="H32" s="27"/>
      <c r="I32" s="27"/>
      <c r="J32" s="27"/>
    </row>
    <row r="33" spans="1:10" ht="11.25">
      <c r="A33" s="42"/>
      <c r="B33" s="43"/>
      <c r="C33" s="44"/>
      <c r="D33" s="44"/>
      <c r="E33" s="44"/>
      <c r="F33" s="44"/>
      <c r="G33" s="27"/>
      <c r="H33" s="28"/>
      <c r="I33" s="28"/>
      <c r="J33" s="28"/>
    </row>
    <row r="34" spans="1:10" ht="11.25">
      <c r="A34" s="42"/>
      <c r="B34" s="43"/>
      <c r="C34" s="44"/>
      <c r="D34" s="44"/>
      <c r="E34" s="44"/>
      <c r="F34" s="44"/>
      <c r="G34" s="27"/>
      <c r="H34" s="28"/>
      <c r="I34" s="28"/>
      <c r="J34" s="28"/>
    </row>
    <row r="35" spans="1:10" ht="11.25">
      <c r="A35" s="42"/>
      <c r="B35" s="43"/>
      <c r="C35" s="44"/>
      <c r="D35" s="44"/>
      <c r="E35" s="44"/>
      <c r="F35" s="44"/>
      <c r="G35" s="27"/>
      <c r="H35" s="28"/>
      <c r="I35" s="28"/>
      <c r="J35" s="28"/>
    </row>
    <row r="36" spans="1:10" ht="11.25">
      <c r="A36" s="42"/>
      <c r="B36" s="43"/>
      <c r="C36" s="44"/>
      <c r="D36" s="44"/>
      <c r="E36" s="44"/>
      <c r="F36" s="44"/>
      <c r="G36" s="27"/>
      <c r="H36" s="27"/>
      <c r="I36" s="27"/>
      <c r="J36" s="27"/>
    </row>
    <row r="37" spans="1:10" ht="11.25">
      <c r="A37" s="42"/>
      <c r="B37" s="43"/>
      <c r="C37" s="44"/>
      <c r="D37" s="44"/>
      <c r="E37" s="44"/>
      <c r="F37" s="44"/>
      <c r="G37" s="27"/>
      <c r="H37" s="27"/>
      <c r="I37" s="27"/>
      <c r="J37" s="27"/>
    </row>
    <row r="38" spans="1:10" ht="11.25">
      <c r="A38" s="42"/>
      <c r="B38" s="43"/>
      <c r="C38" s="44"/>
      <c r="D38" s="44"/>
      <c r="E38" s="44"/>
      <c r="F38" s="44"/>
      <c r="G38" s="27"/>
      <c r="H38" s="27"/>
      <c r="I38" s="27"/>
      <c r="J38" s="27"/>
    </row>
    <row r="39" spans="1:10" ht="11.25">
      <c r="A39" s="42"/>
      <c r="B39" s="43"/>
      <c r="C39" s="44"/>
      <c r="D39" s="44"/>
      <c r="E39" s="44"/>
      <c r="F39" s="44"/>
      <c r="G39" s="27"/>
      <c r="H39" s="27"/>
      <c r="I39" s="27"/>
      <c r="J39" s="27"/>
    </row>
    <row r="40" spans="1:10" ht="11.25">
      <c r="A40" s="42"/>
      <c r="B40" s="43"/>
      <c r="C40" s="44"/>
      <c r="D40" s="44"/>
      <c r="E40" s="44"/>
      <c r="F40" s="44"/>
      <c r="G40" s="27"/>
      <c r="H40" s="27"/>
      <c r="I40" s="27"/>
      <c r="J40" s="27"/>
    </row>
    <row r="41" spans="1:10" ht="11.25">
      <c r="A41" s="42"/>
      <c r="B41" s="43"/>
      <c r="C41" s="44"/>
      <c r="D41" s="44"/>
      <c r="E41" s="44"/>
      <c r="F41" s="44"/>
      <c r="G41" s="27"/>
      <c r="H41" s="27"/>
      <c r="I41" s="27"/>
      <c r="J41" s="27"/>
    </row>
    <row r="42" spans="1:10" ht="11.25">
      <c r="A42" s="42"/>
      <c r="B42" s="43"/>
      <c r="C42" s="44"/>
      <c r="D42" s="44"/>
      <c r="E42" s="44"/>
      <c r="F42" s="44"/>
      <c r="G42" s="27"/>
      <c r="H42" s="27"/>
      <c r="I42" s="27"/>
      <c r="J42" s="27"/>
    </row>
    <row r="43" spans="1:10" ht="11.25">
      <c r="A43" s="42"/>
      <c r="B43" s="43"/>
      <c r="C43" s="44"/>
      <c r="D43" s="44"/>
      <c r="E43" s="44"/>
      <c r="F43" s="44"/>
      <c r="G43" s="27"/>
      <c r="H43" s="27"/>
      <c r="I43" s="27"/>
      <c r="J43" s="27"/>
    </row>
    <row r="44" spans="1:10" ht="11.25">
      <c r="A44" s="42"/>
      <c r="B44" s="43"/>
      <c r="C44" s="44"/>
      <c r="D44" s="44"/>
      <c r="E44" s="44"/>
      <c r="F44" s="44"/>
      <c r="G44" s="27"/>
      <c r="H44" s="27"/>
      <c r="I44" s="27"/>
      <c r="J44" s="27"/>
    </row>
    <row r="45" spans="1:10" ht="11.25">
      <c r="A45" s="42"/>
      <c r="B45" s="43"/>
      <c r="C45" s="44"/>
      <c r="D45" s="44"/>
      <c r="E45" s="44"/>
      <c r="F45" s="44"/>
      <c r="G45" s="27"/>
      <c r="H45" s="27"/>
      <c r="I45" s="27"/>
      <c r="J45" s="27"/>
    </row>
  </sheetData>
  <sheetProtection/>
  <mergeCells count="1">
    <mergeCell ref="A7:F7"/>
  </mergeCells>
  <printOptions/>
  <pageMargins left="0.5118110236220472" right="0.5118110236220472" top="0.7874015748031497" bottom="0.7874015748031497" header="0.31496062992125984" footer="0.31496062992125984"/>
  <pageSetup fitToHeight="0" fitToWidth="1" horizontalDpi="600" verticalDpi="600" orientation="portrait" paperSize="9"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Angela Preuss</cp:lastModifiedBy>
  <cp:lastPrinted>2024-04-26T16:50:24Z</cp:lastPrinted>
  <dcterms:created xsi:type="dcterms:W3CDTF">2020-04-24T12:54:53Z</dcterms:created>
  <dcterms:modified xsi:type="dcterms:W3CDTF">2024-05-17T17:06:02Z</dcterms:modified>
  <cp:category/>
  <cp:version/>
  <cp:contentType/>
  <cp:contentStatus/>
</cp:coreProperties>
</file>